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showInkAnnotation="0" codeName="ThisWorkbook" defaultThemeVersion="124226"/>
  <mc:AlternateContent xmlns:mc="http://schemas.openxmlformats.org/markup-compatibility/2006">
    <mc:Choice Requires="x15">
      <x15ac:absPath xmlns:x15ac="http://schemas.microsoft.com/office/spreadsheetml/2010/11/ac" url="C:\Users\egidi\Desktop\"/>
    </mc:Choice>
  </mc:AlternateContent>
  <xr:revisionPtr revIDLastSave="0" documentId="13_ncr:1_{CA67929C-1DAD-4C43-8A78-312CB30A1C88}" xr6:coauthVersionLast="47" xr6:coauthVersionMax="47" xr10:uidLastSave="{00000000-0000-0000-0000-000000000000}"/>
  <bookViews>
    <workbookView xWindow="-120" yWindow="-120" windowWidth="29040" windowHeight="15720" tabRatio="794" firstSheet="6" activeTab="18" xr2:uid="{48472B40-AE8B-4587-8B3E-95183891AB66}"/>
  </bookViews>
  <sheets>
    <sheet name="Svorio fiksavimas" sheetId="17" r:id="rId1"/>
    <sheet name="Apimtys" sheetId="19" r:id="rId2"/>
    <sheet name="Kaip pildyti MD" sheetId="18" r:id="rId3"/>
    <sheet name="1 SAVAITĖ" sheetId="15" r:id="rId4"/>
    <sheet name="2 SAVAITĖ " sheetId="46" r:id="rId5"/>
    <sheet name="3 SAVAITĖ " sheetId="47" r:id="rId6"/>
    <sheet name="4 SAVAITĖ " sheetId="48" r:id="rId7"/>
    <sheet name="5 SAVAITĖ " sheetId="49" r:id="rId8"/>
    <sheet name="6 SAVAITĖ " sheetId="50" r:id="rId9"/>
    <sheet name="7 SAVAITĖ " sheetId="51" r:id="rId10"/>
    <sheet name="8 SAVAITĖ " sheetId="52" r:id="rId11"/>
    <sheet name="9 SAVAITĖ " sheetId="53" r:id="rId12"/>
    <sheet name="10 SAVAITĖ " sheetId="54" r:id="rId13"/>
    <sheet name="11 SAVAITĖ " sheetId="55" r:id="rId14"/>
    <sheet name="12 SAVAITĖ " sheetId="56" r:id="rId15"/>
    <sheet name="13 SAVAITĖ " sheetId="57" r:id="rId16"/>
    <sheet name="14 SAVAITĖ " sheetId="58" r:id="rId17"/>
    <sheet name="15 SAVAITĖ" sheetId="59" r:id="rId18"/>
    <sheet name="16 SAVAITĖ " sheetId="60" r:id="rId19"/>
    <sheet name="KMI tekstai" sheetId="10" state="hidden" r:id="rId20"/>
  </sheets>
  <calcPr calcId="181029"/>
</workbook>
</file>

<file path=xl/calcChain.xml><?xml version="1.0" encoding="utf-8"?>
<calcChain xmlns="http://schemas.openxmlformats.org/spreadsheetml/2006/main">
  <c r="A29" i="60" l="1"/>
  <c r="U23" i="60"/>
  <c r="S23" i="60"/>
  <c r="Q23" i="60"/>
  <c r="O23" i="60"/>
  <c r="M23" i="60"/>
  <c r="K23" i="60"/>
  <c r="I23" i="60"/>
  <c r="G23" i="60"/>
  <c r="E23" i="60"/>
  <c r="C23" i="60"/>
  <c r="H3" i="60"/>
  <c r="F3" i="60"/>
  <c r="D3" i="60"/>
  <c r="A29" i="59"/>
  <c r="U23" i="59"/>
  <c r="S23" i="59"/>
  <c r="Q23" i="59"/>
  <c r="O23" i="59"/>
  <c r="M23" i="59"/>
  <c r="K23" i="59"/>
  <c r="I23" i="59"/>
  <c r="G23" i="59"/>
  <c r="E23" i="59"/>
  <c r="C23" i="59"/>
  <c r="H3" i="59"/>
  <c r="F3" i="59"/>
  <c r="D3" i="59"/>
  <c r="A29" i="58"/>
  <c r="U23" i="58"/>
  <c r="S23" i="58"/>
  <c r="Q23" i="58"/>
  <c r="O23" i="58"/>
  <c r="M23" i="58"/>
  <c r="K23" i="58"/>
  <c r="I23" i="58"/>
  <c r="G23" i="58"/>
  <c r="E23" i="58"/>
  <c r="C23" i="58"/>
  <c r="H3" i="58"/>
  <c r="F3" i="58"/>
  <c r="D3" i="58"/>
  <c r="A29" i="57"/>
  <c r="U23" i="57"/>
  <c r="S23" i="57"/>
  <c r="Q23" i="57"/>
  <c r="O23" i="57"/>
  <c r="M23" i="57"/>
  <c r="K23" i="57"/>
  <c r="I23" i="57"/>
  <c r="G23" i="57"/>
  <c r="E23" i="57"/>
  <c r="C23" i="57"/>
  <c r="H3" i="57"/>
  <c r="F3" i="57"/>
  <c r="D3" i="57"/>
  <c r="A29" i="56"/>
  <c r="U23" i="56"/>
  <c r="S23" i="56"/>
  <c r="Q23" i="56"/>
  <c r="O23" i="56"/>
  <c r="M23" i="56"/>
  <c r="K23" i="56"/>
  <c r="I23" i="56"/>
  <c r="G23" i="56"/>
  <c r="E23" i="56"/>
  <c r="C23" i="56"/>
  <c r="H3" i="56"/>
  <c r="F3" i="56"/>
  <c r="D3" i="56"/>
  <c r="A29" i="55"/>
  <c r="U23" i="55"/>
  <c r="S23" i="55"/>
  <c r="Q23" i="55"/>
  <c r="O23" i="55"/>
  <c r="M23" i="55"/>
  <c r="K23" i="55"/>
  <c r="I23" i="55"/>
  <c r="G23" i="55"/>
  <c r="E23" i="55"/>
  <c r="C23" i="55"/>
  <c r="H3" i="55"/>
  <c r="F3" i="55"/>
  <c r="D3" i="55"/>
  <c r="A29" i="54"/>
  <c r="U23" i="54"/>
  <c r="S23" i="54"/>
  <c r="Q23" i="54"/>
  <c r="O23" i="54"/>
  <c r="M23" i="54"/>
  <c r="K23" i="54"/>
  <c r="I23" i="54"/>
  <c r="G23" i="54"/>
  <c r="E23" i="54"/>
  <c r="C23" i="54"/>
  <c r="H3" i="54"/>
  <c r="F3" i="54"/>
  <c r="D3" i="54"/>
  <c r="A29" i="53"/>
  <c r="U23" i="53"/>
  <c r="S23" i="53"/>
  <c r="Q23" i="53"/>
  <c r="O23" i="53"/>
  <c r="M23" i="53"/>
  <c r="K23" i="53"/>
  <c r="I23" i="53"/>
  <c r="G23" i="53"/>
  <c r="E23" i="53"/>
  <c r="C23" i="53"/>
  <c r="H3" i="53"/>
  <c r="F3" i="53"/>
  <c r="D3" i="53"/>
  <c r="A29" i="52"/>
  <c r="U23" i="52"/>
  <c r="S23" i="52"/>
  <c r="Q23" i="52"/>
  <c r="O23" i="52"/>
  <c r="M23" i="52"/>
  <c r="K23" i="52"/>
  <c r="I23" i="52"/>
  <c r="G23" i="52"/>
  <c r="E23" i="52"/>
  <c r="C23" i="52"/>
  <c r="H3" i="52"/>
  <c r="F3" i="52"/>
  <c r="D3" i="52"/>
  <c r="A29" i="51"/>
  <c r="U23" i="51"/>
  <c r="S23" i="51"/>
  <c r="Q23" i="51"/>
  <c r="O23" i="51"/>
  <c r="M23" i="51"/>
  <c r="K23" i="51"/>
  <c r="I23" i="51"/>
  <c r="G23" i="51"/>
  <c r="E23" i="51"/>
  <c r="C23" i="51"/>
  <c r="H3" i="51"/>
  <c r="F3" i="51"/>
  <c r="D3" i="51"/>
  <c r="A29" i="50"/>
  <c r="U23" i="50"/>
  <c r="S23" i="50"/>
  <c r="Q23" i="50"/>
  <c r="O23" i="50"/>
  <c r="M23" i="50"/>
  <c r="K23" i="50"/>
  <c r="I23" i="50"/>
  <c r="G23" i="50"/>
  <c r="E23" i="50"/>
  <c r="C23" i="50"/>
  <c r="H3" i="50"/>
  <c r="F3" i="50"/>
  <c r="D3" i="50"/>
  <c r="A29" i="49"/>
  <c r="U23" i="49"/>
  <c r="S23" i="49"/>
  <c r="Q23" i="49"/>
  <c r="O23" i="49"/>
  <c r="M23" i="49"/>
  <c r="K23" i="49"/>
  <c r="I23" i="49"/>
  <c r="G23" i="49"/>
  <c r="E23" i="49"/>
  <c r="C23" i="49"/>
  <c r="H3" i="49"/>
  <c r="F3" i="49"/>
  <c r="D3" i="49"/>
  <c r="A29" i="48"/>
  <c r="U23" i="48"/>
  <c r="S23" i="48"/>
  <c r="Q23" i="48"/>
  <c r="O23" i="48"/>
  <c r="M23" i="48"/>
  <c r="K23" i="48"/>
  <c r="I23" i="48"/>
  <c r="G23" i="48"/>
  <c r="E23" i="48"/>
  <c r="C23" i="48"/>
  <c r="H3" i="48"/>
  <c r="F3" i="48"/>
  <c r="D3" i="48"/>
  <c r="A29" i="47"/>
  <c r="U23" i="47"/>
  <c r="S23" i="47"/>
  <c r="Q23" i="47"/>
  <c r="O23" i="47"/>
  <c r="M23" i="47"/>
  <c r="K23" i="47"/>
  <c r="I23" i="47"/>
  <c r="G23" i="47"/>
  <c r="E23" i="47"/>
  <c r="C23" i="47"/>
  <c r="H3" i="47"/>
  <c r="F3" i="47"/>
  <c r="D3" i="47"/>
  <c r="A29" i="46"/>
  <c r="U23" i="46"/>
  <c r="S23" i="46"/>
  <c r="Q23" i="46"/>
  <c r="O23" i="46"/>
  <c r="M23" i="46"/>
  <c r="K23" i="46"/>
  <c r="I23" i="46"/>
  <c r="G23" i="46"/>
  <c r="E23" i="46"/>
  <c r="C23" i="46"/>
  <c r="H3" i="46"/>
  <c r="F3" i="46"/>
  <c r="D3" i="46"/>
  <c r="F5" i="17"/>
  <c r="F6" i="17"/>
  <c r="F7" i="17"/>
  <c r="F8" i="17"/>
  <c r="F9" i="17"/>
  <c r="F10" i="17"/>
  <c r="F11" i="17"/>
  <c r="F12" i="17"/>
  <c r="F13" i="17"/>
  <c r="F14" i="17"/>
  <c r="F15" i="17"/>
  <c r="F16" i="17"/>
  <c r="F17" i="17"/>
  <c r="F18" i="17"/>
  <c r="F19" i="17"/>
  <c r="F20" i="17"/>
  <c r="F21" i="17"/>
  <c r="F22" i="17"/>
  <c r="E5" i="17"/>
  <c r="E6" i="17"/>
  <c r="E7" i="17"/>
  <c r="E8" i="17"/>
  <c r="E9" i="17"/>
  <c r="E10" i="17"/>
  <c r="E11" i="17"/>
  <c r="E12" i="17"/>
  <c r="E13" i="17"/>
  <c r="E14" i="17"/>
  <c r="E15" i="17"/>
  <c r="E16" i="17"/>
  <c r="E17" i="17"/>
  <c r="E18" i="17"/>
  <c r="E19" i="17"/>
  <c r="E20" i="17"/>
  <c r="E21" i="17"/>
  <c r="E22" i="17"/>
  <c r="D5" i="17"/>
  <c r="D6" i="17"/>
  <c r="D7" i="17"/>
  <c r="D8" i="17"/>
  <c r="D9" i="17"/>
  <c r="D10" i="17"/>
  <c r="D11" i="17"/>
  <c r="D12" i="17"/>
  <c r="D13" i="17"/>
  <c r="D14" i="17"/>
  <c r="D15" i="17"/>
  <c r="D16" i="17"/>
  <c r="D17" i="17"/>
  <c r="D18" i="17"/>
  <c r="D19" i="17"/>
  <c r="D20" i="17"/>
  <c r="D21" i="17"/>
  <c r="D22" i="17"/>
  <c r="F4" i="17"/>
  <c r="E4" i="17"/>
  <c r="D4" i="17"/>
  <c r="C5" i="17"/>
  <c r="C6" i="17"/>
  <c r="C7" i="17"/>
  <c r="C8" i="17"/>
  <c r="C9" i="17"/>
  <c r="C10" i="17"/>
  <c r="C11" i="17"/>
  <c r="C12" i="17"/>
  <c r="C13" i="17"/>
  <c r="C14" i="17"/>
  <c r="C15" i="17"/>
  <c r="C16" i="17"/>
  <c r="C17" i="17"/>
  <c r="C18" i="17"/>
  <c r="C19" i="17"/>
  <c r="C20" i="17"/>
  <c r="C21" i="17"/>
  <c r="C22" i="17"/>
  <c r="A9" i="10"/>
  <c r="D3" i="15"/>
  <c r="F3" i="15"/>
  <c r="H3" i="15"/>
  <c r="C23" i="15"/>
  <c r="E23" i="15"/>
  <c r="G23" i="15"/>
  <c r="I23" i="15"/>
  <c r="K23" i="15"/>
  <c r="M23" i="15"/>
  <c r="O23" i="15"/>
  <c r="Q23" i="15"/>
  <c r="S23" i="15"/>
  <c r="U23" i="15"/>
  <c r="A29" i="15"/>
  <c r="A4" i="19"/>
  <c r="A5" i="19"/>
  <c r="A6" i="19"/>
  <c r="A7" i="19"/>
  <c r="H4" i="19"/>
  <c r="H5" i="19"/>
  <c r="I5" i="19"/>
  <c r="J5" i="19"/>
  <c r="H6" i="19"/>
  <c r="I6" i="19"/>
  <c r="J6" i="19"/>
  <c r="H7" i="19"/>
  <c r="I7" i="19"/>
  <c r="J7" i="19"/>
  <c r="A4" i="17"/>
  <c r="A5" i="17"/>
  <c r="A6" i="17"/>
  <c r="A7" i="17"/>
  <c r="A8" i="17"/>
  <c r="A9" i="17"/>
  <c r="A10" i="17"/>
  <c r="A11" i="17"/>
  <c r="A12" i="17"/>
  <c r="A13" i="17"/>
  <c r="A14" i="17"/>
  <c r="A15" i="17"/>
  <c r="A16" i="17"/>
  <c r="A17" i="17"/>
  <c r="A18" i="17"/>
  <c r="A19" i="17"/>
  <c r="A20" i="17"/>
  <c r="A21" i="17"/>
  <c r="A22" i="17"/>
  <c r="C4" i="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C208EC12-BE95-4740-9BF1-09522D07B07B}">
      <text>
        <r>
          <rPr>
            <sz val="10"/>
            <color indexed="81"/>
            <rFont val="Tahoma"/>
            <family val="2"/>
          </rPr>
          <t xml:space="preserve">fiksuoti laiką
</t>
        </r>
      </text>
    </comment>
    <comment ref="A18" authorId="0" shapeId="0" xr:uid="{F00FC73D-A04F-4FE3-B8C1-A4040A35E18A}">
      <text>
        <r>
          <rPr>
            <sz val="10"/>
            <color indexed="81"/>
            <rFont val="Tahoma"/>
            <family val="2"/>
          </rPr>
          <t xml:space="preserve">fiksuoti laiką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8D670B83-EBBC-412A-97B7-EEF362CD5C7F}">
      <text>
        <r>
          <rPr>
            <sz val="10"/>
            <color indexed="81"/>
            <rFont val="Tahoma"/>
            <family val="2"/>
          </rPr>
          <t xml:space="preserve">fiksuoti laiką
</t>
        </r>
      </text>
    </comment>
    <comment ref="A18" authorId="0" shapeId="0" xr:uid="{C4C0EB26-378B-4B32-8933-718D00797B24}">
      <text>
        <r>
          <rPr>
            <sz val="10"/>
            <color indexed="81"/>
            <rFont val="Tahoma"/>
            <family val="2"/>
          </rPr>
          <t xml:space="preserve">fiksuoti laiką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D3A189C6-BB1E-48B0-A65C-98FE276B44A4}">
      <text>
        <r>
          <rPr>
            <sz val="10"/>
            <color indexed="81"/>
            <rFont val="Tahoma"/>
            <family val="2"/>
          </rPr>
          <t xml:space="preserve">fiksuoti laiką
</t>
        </r>
      </text>
    </comment>
    <comment ref="A18" authorId="0" shapeId="0" xr:uid="{24C0A298-CD67-48D7-8A97-71A67142012F}">
      <text>
        <r>
          <rPr>
            <sz val="10"/>
            <color indexed="81"/>
            <rFont val="Tahoma"/>
            <family val="2"/>
          </rPr>
          <t xml:space="preserve">fiksuoti laiką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69F93404-4930-4CFC-918A-5AF0FC700010}">
      <text>
        <r>
          <rPr>
            <sz val="10"/>
            <color indexed="81"/>
            <rFont val="Tahoma"/>
            <family val="2"/>
          </rPr>
          <t xml:space="preserve">fiksuoti laiką
</t>
        </r>
      </text>
    </comment>
    <comment ref="A18" authorId="0" shapeId="0" xr:uid="{F8774E96-E3E2-4EA1-ADA8-5F24B0B1A45A}">
      <text>
        <r>
          <rPr>
            <sz val="10"/>
            <color indexed="81"/>
            <rFont val="Tahoma"/>
            <family val="2"/>
          </rPr>
          <t xml:space="preserve">fiksuoti laiką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945084F7-A29F-4FD9-81FD-E959F6743E9D}">
      <text>
        <r>
          <rPr>
            <sz val="10"/>
            <color indexed="81"/>
            <rFont val="Tahoma"/>
            <family val="2"/>
          </rPr>
          <t xml:space="preserve">fiksuoti laiką
</t>
        </r>
      </text>
    </comment>
    <comment ref="A18" authorId="0" shapeId="0" xr:uid="{96008D5C-9F62-4460-A061-2136D4573564}">
      <text>
        <r>
          <rPr>
            <sz val="10"/>
            <color indexed="81"/>
            <rFont val="Tahoma"/>
            <family val="2"/>
          </rPr>
          <t xml:space="preserve">fiksuoti laiką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26B04CC6-03F7-494D-BB3A-463151A69DB1}">
      <text>
        <r>
          <rPr>
            <sz val="10"/>
            <color indexed="81"/>
            <rFont val="Tahoma"/>
            <family val="2"/>
          </rPr>
          <t xml:space="preserve">fiksuoti laiką
</t>
        </r>
      </text>
    </comment>
    <comment ref="A18" authorId="0" shapeId="0" xr:uid="{AA3E43B1-7C77-4A25-8AE9-F97AE287EDC7}">
      <text>
        <r>
          <rPr>
            <sz val="10"/>
            <color indexed="81"/>
            <rFont val="Tahoma"/>
            <family val="2"/>
          </rPr>
          <t xml:space="preserve">fiksuoti laiką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2B0503BD-F628-4529-BED7-46F1E3055985}">
      <text>
        <r>
          <rPr>
            <sz val="10"/>
            <color indexed="81"/>
            <rFont val="Tahoma"/>
            <family val="2"/>
          </rPr>
          <t xml:space="preserve">fiksuoti laiką
</t>
        </r>
      </text>
    </comment>
    <comment ref="A18" authorId="0" shapeId="0" xr:uid="{BE71F08E-FC30-4182-A093-004269C772D4}">
      <text>
        <r>
          <rPr>
            <sz val="10"/>
            <color indexed="81"/>
            <rFont val="Tahoma"/>
            <family val="2"/>
          </rPr>
          <t xml:space="preserve">fiksuoti laiką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BFE49EFC-203B-489F-8CF1-7CE029CFB8DE}">
      <text>
        <r>
          <rPr>
            <sz val="10"/>
            <color indexed="81"/>
            <rFont val="Tahoma"/>
            <family val="2"/>
          </rPr>
          <t xml:space="preserve">fiksuoti laiką
</t>
        </r>
      </text>
    </comment>
    <comment ref="A18" authorId="0" shapeId="0" xr:uid="{0ACB38B0-B323-4446-878F-09514921B275}">
      <text>
        <r>
          <rPr>
            <sz val="10"/>
            <color indexed="81"/>
            <rFont val="Tahoma"/>
            <family val="2"/>
          </rPr>
          <t xml:space="preserve">fiksuoti laiką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5C1CCF65-44A6-4BC0-B6B6-6110D747A1D6}">
      <text>
        <r>
          <rPr>
            <sz val="10"/>
            <color indexed="81"/>
            <rFont val="Tahoma"/>
            <family val="2"/>
          </rPr>
          <t xml:space="preserve">fiksuoti laiką
</t>
        </r>
      </text>
    </comment>
    <comment ref="A18" authorId="0" shapeId="0" xr:uid="{5F15E50E-5455-4C7B-B0AC-8EC7F1275D0F}">
      <text>
        <r>
          <rPr>
            <sz val="10"/>
            <color indexed="81"/>
            <rFont val="Tahoma"/>
            <family val="2"/>
          </rPr>
          <t xml:space="preserve">fiksuoti laiką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22CCC0ED-D5A3-46F8-A8AF-6CBEC8DD5299}">
      <text>
        <r>
          <rPr>
            <sz val="10"/>
            <color indexed="81"/>
            <rFont val="Tahoma"/>
            <family val="2"/>
          </rPr>
          <t xml:space="preserve">fiksuoti laiką
</t>
        </r>
      </text>
    </comment>
    <comment ref="A18" authorId="0" shapeId="0" xr:uid="{A1F03677-2F81-4B3C-933F-FA9BE9D615A0}">
      <text>
        <r>
          <rPr>
            <sz val="10"/>
            <color indexed="81"/>
            <rFont val="Tahoma"/>
            <family val="2"/>
          </rPr>
          <t xml:space="preserve">fiksuoti laiką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65B6FA04-6066-417B-B8D4-4D0496E0D323}">
      <text>
        <r>
          <rPr>
            <sz val="10"/>
            <color indexed="81"/>
            <rFont val="Tahoma"/>
            <family val="2"/>
          </rPr>
          <t xml:space="preserve">fiksuoti laiką
</t>
        </r>
      </text>
    </comment>
    <comment ref="A18" authorId="0" shapeId="0" xr:uid="{3658BDDF-28B6-4159-91D0-8F3EDECD481C}">
      <text>
        <r>
          <rPr>
            <sz val="10"/>
            <color indexed="81"/>
            <rFont val="Tahoma"/>
            <family val="2"/>
          </rPr>
          <t xml:space="preserve">fiksuoti laiką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C40D4519-B1AC-4DF0-A448-4D12475B7D60}">
      <text>
        <r>
          <rPr>
            <sz val="10"/>
            <color indexed="81"/>
            <rFont val="Tahoma"/>
            <family val="2"/>
          </rPr>
          <t xml:space="preserve">fiksuoti laiką
</t>
        </r>
      </text>
    </comment>
    <comment ref="A18" authorId="0" shapeId="0" xr:uid="{D81B203D-8F1A-4658-B3A9-FA4C48585978}">
      <text>
        <r>
          <rPr>
            <sz val="10"/>
            <color indexed="81"/>
            <rFont val="Tahoma"/>
            <family val="2"/>
          </rPr>
          <t xml:space="preserve">fiksuoti laiką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444F7CB6-F559-480D-A485-418FA74A912E}">
      <text>
        <r>
          <rPr>
            <sz val="10"/>
            <color indexed="81"/>
            <rFont val="Tahoma"/>
            <family val="2"/>
          </rPr>
          <t xml:space="preserve">fiksuoti laiką
</t>
        </r>
      </text>
    </comment>
    <comment ref="A18" authorId="0" shapeId="0" xr:uid="{4A469CE9-9103-4C62-A53C-7862E2F638ED}">
      <text>
        <r>
          <rPr>
            <sz val="10"/>
            <color indexed="81"/>
            <rFont val="Tahoma"/>
            <family val="2"/>
          </rPr>
          <t xml:space="preserve">fiksuoti laiką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E953AF9C-D41C-4F68-9E7B-6AAC90F57C9C}">
      <text>
        <r>
          <rPr>
            <sz val="10"/>
            <color indexed="81"/>
            <rFont val="Tahoma"/>
            <family val="2"/>
          </rPr>
          <t xml:space="preserve">fiksuoti laiką
</t>
        </r>
      </text>
    </comment>
    <comment ref="A18" authorId="0" shapeId="0" xr:uid="{BACF3EFA-737D-49CD-870A-CCED6822A7B3}">
      <text>
        <r>
          <rPr>
            <sz val="10"/>
            <color indexed="81"/>
            <rFont val="Tahoma"/>
            <family val="2"/>
          </rPr>
          <t xml:space="preserve">fiksuoti laiką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FC2FF582-AE72-4C3A-A8D6-517A6699296A}">
      <text>
        <r>
          <rPr>
            <sz val="10"/>
            <color indexed="81"/>
            <rFont val="Tahoma"/>
            <family val="2"/>
          </rPr>
          <t xml:space="preserve">fiksuoti laiką
</t>
        </r>
      </text>
    </comment>
    <comment ref="A18" authorId="0" shapeId="0" xr:uid="{591A3782-1DC0-44E5-9125-7E99088232FF}">
      <text>
        <r>
          <rPr>
            <sz val="10"/>
            <color indexed="81"/>
            <rFont val="Tahoma"/>
            <family val="2"/>
          </rPr>
          <t xml:space="preserve">fiksuoti laiką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vaidute</author>
  </authors>
  <commentList>
    <comment ref="A4" authorId="0" shapeId="0" xr:uid="{B7A32811-1FA0-4DCE-8E9A-A0CF031827C0}">
      <text>
        <r>
          <rPr>
            <sz val="10"/>
            <color indexed="81"/>
            <rFont val="Tahoma"/>
            <family val="2"/>
          </rPr>
          <t xml:space="preserve">fiksuoti laiką
</t>
        </r>
      </text>
    </comment>
    <comment ref="A18" authorId="0" shapeId="0" xr:uid="{F485498E-52EA-47F8-95CE-8A156501E24A}">
      <text>
        <r>
          <rPr>
            <sz val="10"/>
            <color indexed="81"/>
            <rFont val="Tahoma"/>
            <family val="2"/>
          </rPr>
          <t xml:space="preserve">fiksuoti laiką
</t>
        </r>
      </text>
    </comment>
  </commentList>
</comments>
</file>

<file path=xl/sharedStrings.xml><?xml version="1.0" encoding="utf-8"?>
<sst xmlns="http://schemas.openxmlformats.org/spreadsheetml/2006/main" count="1473" uniqueCount="101">
  <si>
    <t>VANDUO</t>
  </si>
  <si>
    <t>KAVA</t>
  </si>
  <si>
    <t>KITA</t>
  </si>
  <si>
    <t>Suma, išskyrus kavą ir kita</t>
  </si>
  <si>
    <t>Kiekis</t>
  </si>
  <si>
    <t>Patiekalai, produktai, preliminarus kiekis</t>
  </si>
  <si>
    <t>Jūsų komentaras</t>
  </si>
  <si>
    <t>Laikas</t>
  </si>
  <si>
    <t>Maistas</t>
  </si>
  <si>
    <t>Kiekis litrais</t>
  </si>
  <si>
    <t>ALKOHOLIS</t>
  </si>
  <si>
    <r>
      <t xml:space="preserve">KMI Nuo 27 iki 29.9. </t>
    </r>
    <r>
      <rPr>
        <b/>
        <sz val="10"/>
        <rFont val="Arial"/>
        <family val="2"/>
        <charset val="186"/>
      </rPr>
      <t>Antsvoris.</t>
    </r>
    <r>
      <rPr>
        <sz val="10"/>
        <rFont val="Arial"/>
        <family val="2"/>
        <charset val="186"/>
      </rPr>
      <t xml:space="preserve"> Jūs rizikuojate susirgti širdies ir kraujagyslių sistemos ligomis, yra infarkto ir vėžinių susirgimų tikimybė. Sveika mityba ir fiziniai pratimai žymiai pagerintų Jūsų širdies ir kraujagyslių sistemos būklę, taip pat užtikrintų svorio mažėjimą. Imkitės ilgalaikio lieknėjimo plano. </t>
    </r>
  </si>
  <si>
    <r>
      <t xml:space="preserve">KMI 24.9 - 27 </t>
    </r>
    <r>
      <rPr>
        <b/>
        <sz val="10"/>
        <rFont val="Arial"/>
        <family val="2"/>
        <charset val="186"/>
      </rPr>
      <t xml:space="preserve">Jūs turite nedidelį antsvorį. </t>
    </r>
    <r>
      <rPr>
        <sz val="10"/>
        <rFont val="Arial"/>
        <family val="2"/>
        <charset val="186"/>
      </rPr>
      <t xml:space="preserve">Rizika susirgti širdies ir kraujagyslių sistemos ligomis yra nedidelė. Pats laikas sumažinti suvartojamų kalorijų kiekį ir padidinti fizinį aktyvumą.  </t>
    </r>
  </si>
  <si>
    <r>
      <t xml:space="preserve">KMI 18,5 - 24. </t>
    </r>
    <r>
      <rPr>
        <b/>
        <sz val="10"/>
        <rFont val="Arial"/>
        <family val="2"/>
        <charset val="186"/>
      </rPr>
      <t xml:space="preserve">Jūsų kūno svoris yra normalus. </t>
    </r>
    <r>
      <rPr>
        <sz val="10"/>
        <rFont val="Arial"/>
        <family val="2"/>
        <charset val="186"/>
      </rPr>
      <t xml:space="preserve">Mažinant KMI rizika sirgti širdies ir kraujagyslių sistemos ligomis nemažės. Priešingai, mažėjant kūno svoriui gali atsirasti rizika susirgti kitomis ligomis. </t>
    </r>
  </si>
  <si>
    <r>
      <t>KMI &lt;18,5</t>
    </r>
    <r>
      <rPr>
        <b/>
        <sz val="10"/>
        <rFont val="Arial"/>
        <family val="2"/>
        <charset val="186"/>
      </rPr>
      <t xml:space="preserve"> Jūsų kūno svoris per mažas</t>
    </r>
    <r>
      <rPr>
        <sz val="10"/>
        <rFont val="Arial"/>
        <family val="2"/>
        <charset val="186"/>
      </rPr>
      <t xml:space="preserve">. Rizika susirgti tam tikromis ligomis dėl maistinių medžiagų trūkumo. Pats laikas susirūpinti tuo, ką valgote - jums gręsia išsekimas. Įtraukite į savo valgiaraštį daugiau visaverčių baltymų bei ilgai virškinamų angliavandenių turinčių produktų. Stenkitės valgyti daug šviežių vaisių ir daržovių, medaus, riešutų ir kitų sveikų, bet kaloringų produktų. Jums patartina vartoti ir kompleksinius vitaminų bei mineralų preparatus.  </t>
    </r>
  </si>
  <si>
    <r>
      <t xml:space="preserve">KMI 30 - 34,9 </t>
    </r>
    <r>
      <rPr>
        <b/>
        <sz val="10"/>
        <color indexed="8"/>
        <rFont val="Arial"/>
        <family val="2"/>
        <charset val="186"/>
      </rPr>
      <t>I laipsnio nutukimas.</t>
    </r>
    <r>
      <rPr>
        <sz val="10"/>
        <color indexed="8"/>
        <rFont val="Arial"/>
        <family val="2"/>
        <charset val="186"/>
      </rPr>
      <t xml:space="preserve"> Skubiai reikalinga specialistų pagalba. Rizika, kad padidės kraujospūdis ar išsivystys kitos širdies ir kraujagyslių sistemos ligos yra labai didelė. Didelė vėžinių susirgimų dikimybė. Jums rekomenduojama mažinti sunaudojamų kalorijų bei riebalų kiekį. Taip pat rekomenduojami fiziniai pratimai, griežtai prižiūrint instruktoriui. Jums mankštintis reikėtų pradėti labai atsargiai, iš lėto pripratinti organizmą prie didėjančio fizinio krūvio, neskubėkite: nuoseklumas ir sistemingumas Jums padės pasiekti norimų rezultatų.</t>
    </r>
  </si>
  <si>
    <r>
      <t xml:space="preserve">35 - 39,9 </t>
    </r>
    <r>
      <rPr>
        <b/>
        <sz val="10"/>
        <color indexed="8"/>
        <rFont val="Arial"/>
        <family val="2"/>
        <charset val="186"/>
      </rPr>
      <t xml:space="preserve">II laipsnio nutukimas. </t>
    </r>
    <r>
      <rPr>
        <sz val="10"/>
        <color indexed="8"/>
        <rFont val="Arial"/>
        <family val="2"/>
        <charset val="186"/>
      </rPr>
      <t>Skubiai reikalinga specialistų pagalba. Rizika, kad padidės kraujospūdis ar išsivystys kitos širdies ir kraujagyslių sistemos ligos yra labai didelė. Didelė vėžinių susirgimų dikimybė. Jums rekomenduojama mažinti sunaudojamų kalorijų bei riebalų kiekį. Taip pat rekomenduojami fiziniai pratimai, griežtai prižiūrint instruktoriui. Jums mankštintis reikėtų pradėti labai atsargiai, iš lėto pripratinti organizmą prie didėjančio fizinio krūvio, neskubėkite: nuoseklumas ir sistemingumas Jums padės pasiekti norimų rezultatų.</t>
    </r>
  </si>
  <si>
    <r>
      <t xml:space="preserve">&gt;40,0 </t>
    </r>
    <r>
      <rPr>
        <b/>
        <sz val="10"/>
        <rFont val="Arial"/>
        <family val="2"/>
        <charset val="186"/>
      </rPr>
      <t>III laipsnio nutukimas.</t>
    </r>
    <r>
      <rPr>
        <sz val="10"/>
        <rFont val="Arial"/>
        <family val="2"/>
        <charset val="186"/>
      </rPr>
      <t xml:space="preserve"> Skubiai reikalinga specialistų pagalba. Rizika, kad padidės kraujospūdis ar išsivystys kitos širdies ir kraujagyslių sistemos ligos yra labai didelė. Didelė vėžinių susirgimų dikimybė. Jums rekomenduojama mažinti sunaudojamų kalorijų bei riebalų kiekį. Taip pat rekomenduojami fiziniai pratimai, griežtai prižiūrint instruktoriui. Jums mankštintis reikėtų pradėti labai atsargiai, iš lėto pripratinti organizmą prie didėjančio fizinio krūvio, neskubėkite: nuoseklumas ir sistemingumas Jums padės pasiekti norimų rezultatų.</t>
    </r>
  </si>
  <si>
    <t xml:space="preserve">ARBATA </t>
  </si>
  <si>
    <t>Savaitės diena</t>
  </si>
  <si>
    <t>Kiekis, l</t>
  </si>
  <si>
    <t>Vanduo ir arbata. Matavimo vienetas - litrai, įrašome TIK skaičių (jei litras nepilnas, rašome su kableliu, pvz. 0,8)</t>
  </si>
  <si>
    <t>Kitų skysčių matavimo vienetai bet kokie, būtina parašyti patikslinimą: kas kiek (ml, taurės, puodeliai) ir su kokiais priedais</t>
  </si>
  <si>
    <t>Įrašykite savaitės dieną</t>
  </si>
  <si>
    <t>Užmigau</t>
  </si>
  <si>
    <t xml:space="preserve">Atsibudau </t>
  </si>
  <si>
    <t>1 kriaušė</t>
  </si>
  <si>
    <t>daržovų  troškinys su lašišos gabaliukais +2 virtos bulvės</t>
  </si>
  <si>
    <t>mašinoje pakeliui namo 2 miusli šokoladukai</t>
  </si>
  <si>
    <t>sluoksniuota bandelė su sūriu</t>
  </si>
  <si>
    <t>Įrašyti laiką valanda:minutės</t>
  </si>
  <si>
    <t>kava su pienu ir 1 a.š. cukraus</t>
  </si>
  <si>
    <t>2 virti kiaušiniai, riekė duonos, 40 g salotų lapai, paprika su jogurto padažu (parduotuviniu)</t>
  </si>
  <si>
    <t xml:space="preserve">vienas sausainis </t>
  </si>
  <si>
    <t xml:space="preserve">juodos kavos ir vienas baltos su 1 a.š. cukraus </t>
  </si>
  <si>
    <t>raudonas vynas</t>
  </si>
  <si>
    <t xml:space="preserve">apelsinų sultys </t>
  </si>
  <si>
    <t>Sportas/ fizinis aktytvumas</t>
  </si>
  <si>
    <t>15 min. greito ėjimo
Kalanetikos treniruotė 17:00-18:00</t>
  </si>
  <si>
    <t xml:space="preserve">PAVYZDYS pildymo </t>
  </si>
  <si>
    <t>Dietistė Vaida Kurpienė 
www.sulieknek.lt</t>
  </si>
  <si>
    <t xml:space="preserve">Data </t>
  </si>
  <si>
    <t xml:space="preserve">% nuo pirminio svorio </t>
  </si>
  <si>
    <t xml:space="preserve">Sverkitės kartą per savaitę, rytais iš karto po WC. </t>
  </si>
  <si>
    <t>Per savaitę rekomenduojama numesti 0,5-1,2% nuo esamo kūno svorio</t>
  </si>
  <si>
    <t>Svoris, kg, 
pvz. 75,9</t>
  </si>
  <si>
    <t xml:space="preserve">kg </t>
  </si>
  <si>
    <t xml:space="preserve">Kitas svėrimas bus už 6 dienų, o kiti - kas 7 dienas. </t>
  </si>
  <si>
    <t xml:space="preserve">Patarimai ir komentarai dėl pildymo  </t>
  </si>
  <si>
    <t xml:space="preserve">Jei pavyksta puikiai, tai ir puiku, o jei mažiau - ieškokite ką reikėtų keisti ir išmokite pamokas. 
Kartais 0 yra geras rezultatas, kai yra kelionė, atostogos, daug vakarėlių ar didelis stresas. 
Nuo graužaties dar niekas nesulieknėjo, tad graužtis neapsimoka :) 
Geriau žiūrėkite ką GERIAUSIO esamu laiku dabartinėje situacijoje galite padaryti. Ir to pakaks. 
</t>
  </si>
  <si>
    <t>Numesta per savaitę</t>
  </si>
  <si>
    <t>Numesta per laikotarpį</t>
  </si>
  <si>
    <t xml:space="preserve">% nuo paskutinio svorio </t>
  </si>
  <si>
    <t>Pildykite visos programos metu! Nuo šiol fiksuokite viską, ką ir kada valgote ir geriate.</t>
  </si>
  <si>
    <t>Tikslai:</t>
  </si>
  <si>
    <t>Fotografuoti kiekvieną kąsnį.</t>
  </si>
  <si>
    <t>Išmaniųjų telefonų aplikacijos: MyFitnessPal, See how you eat (fotografuojant maistą) ar kitos. Kas naudojate- rekomenduokite savo versiją.</t>
  </si>
  <si>
    <t>Pildyti savo užrašų knygoje ar užsivesti sąsiuvinį.</t>
  </si>
  <si>
    <t>Miegas. Fiksuokite kada pabundate ir užmiegate.</t>
  </si>
  <si>
    <t>Būtina fiksuoti kiekvieną kąsnį, kurį dedate į burną, nuo pusės saldainio iki šaukštelio kūdikio tyrelės.</t>
  </si>
  <si>
    <t>Užrašyti, ką valgėte, būtina iš karto po valgymo, nes vėliau neatsiminsite. Jei negalite iš karto įvesti į lentelę - nusifotografuokite ar užrašuose pasižymėkite.</t>
  </si>
  <si>
    <t>Vanduo ir arbata fiksuojama litrais, o kiti skysčiai, pavyzdžiui, kava – stiklinėmis, puodeliais. Jiems skirta Excel dokumento lange atskira lentelė žemiau ir jų rašyti prie maisto nereikia, kitaip sakant fiksuoti atskirai.</t>
  </si>
  <si>
    <t>Alkoholis pildomas prie maisto. Beje, jis kitą dieną paskatiną saldaus ir miltinių potraukį.</t>
  </si>
  <si>
    <t>Visada užrašyti tikslų valgymo pradžios laiką, pvz. 10:22 (valanda, dvitaškis, minutės).</t>
  </si>
  <si>
    <t>Pirmame formos stulpelyje yra užpildytas pavyzdys kaip pildyti.</t>
  </si>
  <si>
    <t>Sąmoningas valgymas - išvengsite užkandžių iš įpročio, spėsite pagalvoti "ar tikrai noriu/ ar verta"</t>
  </si>
  <si>
    <t>Matysite kaip keičiasi situacija: alkis ir potraukis saldumynams smiltiniams, priklausomai nuo miego kiekio, trukmės ir pasirinktų produktų.</t>
  </si>
  <si>
    <t>Kas keitėsi</t>
  </si>
  <si>
    <t>Kokios tendencijos</t>
  </si>
  <si>
    <t>Ne tik ką ne taip darote</t>
  </si>
  <si>
    <t>Bet ir tai, kas jums sekasi ir puikiai pavyksta, bei tai, kas pavyksta GERIAU, nei iki šiol.</t>
  </si>
  <si>
    <t>PERŽIŪRA kas savaitę</t>
  </si>
  <si>
    <t>FIKSAVIMO BŪDAI</t>
  </si>
  <si>
    <r>
      <t xml:space="preserve">Pasinaudoti paruoštu Excel dokumentu. </t>
    </r>
    <r>
      <rPr>
        <sz val="11"/>
        <rFont val="Calibri"/>
        <family val="2"/>
        <charset val="186"/>
      </rPr>
      <t>Pildyti kas savaitę po vieną paruoštą skirtuką nuo 1-os savaitės (1 savaitė, 2 savaitė..). Ši forma - vienas iš variantų:</t>
    </r>
  </si>
  <si>
    <t>Gali būti pildoma tik kompiuteryje, išsisaugojus pas save. Telefone ar planšetėje pildyti jos neįmanoma, tuomet rinkitės kitus būdus.</t>
  </si>
  <si>
    <t>Pildant kai kurie laikai paraudonuos – ką tai reiškia, aptarsime mitybos režimo paskaitos metu.</t>
  </si>
  <si>
    <t>Patogi analizei, nes matosi visa diena ir visa savaitė. Lengva vėliau matyti tendencijas.</t>
  </si>
  <si>
    <t>KAIP IR KĄ FIKSUOTI?</t>
  </si>
  <si>
    <t>Svarbu tikslus valgymo pradžios laikas: valanda: minutės, pvz. 20:14</t>
  </si>
  <si>
    <t>Kava, kava su priedais, sultys, kompotai, limonadai rašoma prie maisto, fiksuojant kada gėrėte ir kiekį.</t>
  </si>
  <si>
    <t>Rašykite kada ir kiek sportuojate ar aktyviai judate (komentaruose, jei pildysite Excel)</t>
  </si>
  <si>
    <r>
      <t>Komentaruose pasižymėkite kada</t>
    </r>
    <r>
      <rPr>
        <b/>
        <sz val="11"/>
        <rFont val="Calibri"/>
        <family val="2"/>
        <charset val="186"/>
      </rPr>
      <t> norėjote</t>
    </r>
    <r>
      <rPr>
        <sz val="11"/>
        <rFont val="Calibri"/>
        <family val="2"/>
        <charset val="186"/>
      </rPr>
      <t> saldaus/ miltinių/ greito maisto – nors ir nebūtinai suvalgėte. Tas troškimas kurso metu, atliekant užduotis turi išnykti.</t>
    </r>
  </si>
  <si>
    <t>Galėsite susieti tai, ką darote su tuo, kokį rezultatą gaunate. kas savaitė pasižymėkite ir esamą svorį, jei tai aktualu. Pravers.</t>
  </si>
  <si>
    <t xml:space="preserve">Pastaba: kas mėnesį, storiausioje vietoje. Geriausiam jei matuoja kitas žmogus - tikslesni duomenys </t>
  </si>
  <si>
    <t>Apimtys</t>
  </si>
  <si>
    <t>Data</t>
  </si>
  <si>
    <t>Krūtinė (per iškiliausią vietą)</t>
  </si>
  <si>
    <t>Talija (iš karto virš bambos)</t>
  </si>
  <si>
    <t>Pilvas (neįtraukus per storiausią vietą)</t>
  </si>
  <si>
    <t>Klubai</t>
  </si>
  <si>
    <t>Šlaunis D</t>
  </si>
  <si>
    <t>Šlaunis K</t>
  </si>
  <si>
    <t>Suma, cm</t>
  </si>
  <si>
    <t>Mėnesio pokytis</t>
  </si>
  <si>
    <t xml:space="preserve">Visas pokytis </t>
  </si>
  <si>
    <t>Komentarai
 (pačiam sau)</t>
  </si>
  <si>
    <r>
      <rPr>
        <sz val="10"/>
        <color indexed="10"/>
        <rFont val="Arial"/>
        <family val="2"/>
        <charset val="186"/>
      </rPr>
      <t xml:space="preserve">A3 langelyje </t>
    </r>
    <r>
      <rPr>
        <sz val="10"/>
        <rFont val="Arial"/>
        <family val="2"/>
        <charset val="186"/>
      </rPr>
      <t>Įrašykite pirmo svėrimosi datą. O B3 - starto svorį, svertis ryte.</t>
    </r>
  </si>
  <si>
    <r>
      <t xml:space="preserve">Pažymėkite kiekį (skaičiuoti kalorijų ir sverti nebūtina), pvz 2 maži kotletukai, baltas padažas 3 v.š., pusė lėkštės bulvių košes ir 5 griežinėliai agurko. </t>
    </r>
    <r>
      <rPr>
        <b/>
        <sz val="11"/>
        <rFont val="Calibri"/>
        <family val="2"/>
        <charset val="186"/>
      </rPr>
      <t>ARBA</t>
    </r>
    <r>
      <rPr>
        <sz val="11"/>
        <rFont val="Calibri"/>
        <family val="2"/>
        <charset val="186"/>
      </rPr>
      <t xml:space="preserve"> 330 ml jogurto su vyšniomis. beje, ant jo parašyta ir kcal ir cukrų kiekis:) 
</t>
    </r>
    <r>
      <rPr>
        <b/>
        <sz val="11"/>
        <rFont val="Calibri"/>
        <family val="2"/>
        <charset val="186"/>
      </rPr>
      <t>ARBA</t>
    </r>
    <r>
      <rPr>
        <sz val="11"/>
        <rFont val="Calibri"/>
        <family val="2"/>
        <charset val="186"/>
      </rPr>
      <t xml:space="preserve"> Varškės sūris, 22 proc. riebumas 3 storos riekės. </t>
    </r>
    <r>
      <rPr>
        <b/>
        <sz val="11"/>
        <rFont val="Calibri"/>
        <family val="2"/>
        <charset val="186"/>
      </rPr>
      <t>ARBA</t>
    </r>
    <r>
      <rPr>
        <sz val="11"/>
        <rFont val="Calibri"/>
        <family val="2"/>
        <charset val="186"/>
      </rPr>
      <t xml:space="preserve"> Trinta moliūgų sriuba su grietinėle, 1 vidutinė lėkšte. </t>
    </r>
    <r>
      <rPr>
        <b/>
        <sz val="11"/>
        <rFont val="Calibri"/>
        <family val="2"/>
        <charset val="186"/>
      </rPr>
      <t>ARBA</t>
    </r>
    <r>
      <rPr>
        <sz val="11"/>
        <rFont val="Calibri"/>
        <family val="2"/>
        <charset val="186"/>
      </rPr>
      <t xml:space="preserve"> Vidutinis kebabas su jogurtiniu majonezo padažu. </t>
    </r>
    <r>
      <rPr>
        <b/>
        <sz val="11"/>
        <rFont val="Calibri"/>
        <family val="2"/>
        <charset val="186"/>
      </rPr>
      <t>ARBA</t>
    </r>
    <r>
      <rPr>
        <sz val="11"/>
        <rFont val="Calibri"/>
        <family val="2"/>
        <charset val="186"/>
      </rPr>
      <t xml:space="preserve"> Kukurūzų košė su pienu ir sviestu.</t>
    </r>
  </si>
  <si>
    <t xml:space="preserve">1 ruasanas su šokoladu </t>
  </si>
  <si>
    <t>0,5 šokoladinio keksiuko, mažas sumuštinukas su šviežia paprika ir fermentiniu sūriu</t>
  </si>
  <si>
    <t>Puodelis lieso pieno +1 macaronsas + 5 dziov. figos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</si>
</sst>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9">
    <font>
      <sz val="10"/>
      <name val="Arial"/>
      <charset val="186"/>
    </font>
    <font>
      <sz val="10"/>
      <name val="Arial"/>
      <charset val="186"/>
    </font>
    <font>
      <b/>
      <sz val="10"/>
      <name val="Arial"/>
      <family val="2"/>
      <charset val="186"/>
    </font>
    <font>
      <sz val="10"/>
      <name val="Arial"/>
      <family val="2"/>
      <charset val="186"/>
    </font>
    <font>
      <sz val="8"/>
      <name val="Arial"/>
      <family val="2"/>
    </font>
    <font>
      <sz val="12"/>
      <name val="Times New Roman"/>
      <family val="1"/>
      <charset val="186"/>
    </font>
    <font>
      <b/>
      <sz val="12"/>
      <name val="Times New Roman"/>
      <family val="1"/>
      <charset val="186"/>
    </font>
    <font>
      <sz val="10"/>
      <color indexed="81"/>
      <name val="Tahoma"/>
      <family val="2"/>
    </font>
    <font>
      <sz val="10"/>
      <name val="Arial"/>
      <family val="2"/>
    </font>
    <font>
      <sz val="10"/>
      <color indexed="8"/>
      <name val="Arial"/>
      <family val="2"/>
      <charset val="186"/>
    </font>
    <font>
      <sz val="10"/>
      <color indexed="57"/>
      <name val="Arial"/>
      <family val="2"/>
    </font>
    <font>
      <b/>
      <i/>
      <sz val="10"/>
      <color indexed="57"/>
      <name val="Arial"/>
      <family val="2"/>
      <charset val="186"/>
    </font>
    <font>
      <sz val="10"/>
      <name val="Arial"/>
      <family val="2"/>
    </font>
    <font>
      <b/>
      <sz val="10"/>
      <color indexed="57"/>
      <name val="Times New Roman"/>
      <family val="1"/>
      <charset val="186"/>
    </font>
    <font>
      <b/>
      <sz val="10"/>
      <color indexed="8"/>
      <name val="Arial"/>
      <family val="2"/>
      <charset val="186"/>
    </font>
    <font>
      <sz val="10"/>
      <color indexed="63"/>
      <name val="Arial"/>
      <family val="2"/>
      <charset val="186"/>
    </font>
    <font>
      <b/>
      <sz val="10"/>
      <color indexed="63"/>
      <name val="Inherit"/>
    </font>
    <font>
      <sz val="10"/>
      <color indexed="63"/>
      <name val="Inherit"/>
    </font>
    <font>
      <sz val="10"/>
      <name val="Arial"/>
      <family val="2"/>
    </font>
    <font>
      <b/>
      <sz val="10"/>
      <color indexed="9"/>
      <name val="Arial"/>
      <family val="2"/>
      <charset val="186"/>
    </font>
    <font>
      <sz val="11"/>
      <name val="Calibri"/>
      <family val="2"/>
      <charset val="186"/>
    </font>
    <font>
      <b/>
      <sz val="11"/>
      <name val="Calibri"/>
      <family val="2"/>
      <charset val="186"/>
    </font>
    <font>
      <sz val="10"/>
      <color indexed="10"/>
      <name val="Arial"/>
      <family val="2"/>
      <charset val="186"/>
    </font>
    <font>
      <i/>
      <sz val="10"/>
      <name val="Arial"/>
      <family val="2"/>
      <charset val="186"/>
    </font>
    <font>
      <sz val="10"/>
      <name val="Arial"/>
      <charset val="186"/>
    </font>
    <font>
      <sz val="11"/>
      <color rgb="FF9C6500"/>
      <name val="Calibri"/>
      <family val="2"/>
      <charset val="186"/>
      <scheme val="minor"/>
    </font>
    <font>
      <sz val="10"/>
      <color rgb="FFFF0000"/>
      <name val="Arial"/>
      <family val="2"/>
    </font>
    <font>
      <b/>
      <sz val="12"/>
      <color theme="0" tint="-0.34998626667073579"/>
      <name val="Times New Roman"/>
      <family val="1"/>
      <charset val="186"/>
    </font>
    <font>
      <b/>
      <sz val="10"/>
      <color theme="0" tint="-0.34998626667073579"/>
      <name val="Arial"/>
      <family val="2"/>
      <charset val="186"/>
    </font>
    <font>
      <sz val="10"/>
      <color theme="0" tint="-0.34998626667073579"/>
      <name val="Arial"/>
      <family val="2"/>
      <charset val="186"/>
    </font>
    <font>
      <sz val="12"/>
      <color theme="0" tint="-0.34998626667073579"/>
      <name val="Times New Roman"/>
      <family val="1"/>
      <charset val="186"/>
    </font>
    <font>
      <sz val="10"/>
      <color theme="0" tint="-0.34998626667073579"/>
      <name val="Arial"/>
      <family val="2"/>
    </font>
    <font>
      <sz val="12"/>
      <color theme="0" tint="-0.499984740745262"/>
      <name val="Times New Roman"/>
      <family val="1"/>
      <charset val="186"/>
    </font>
    <font>
      <sz val="10"/>
      <color rgb="FFFF0000"/>
      <name val="Arial"/>
      <family val="2"/>
      <charset val="186"/>
    </font>
    <font>
      <sz val="11"/>
      <color rgb="FF050505"/>
      <name val="Calibri"/>
      <family val="2"/>
      <charset val="186"/>
      <scheme val="minor"/>
    </font>
    <font>
      <b/>
      <sz val="11"/>
      <color rgb="FF050505"/>
      <name val="Calibri"/>
      <family val="2"/>
      <charset val="186"/>
      <scheme val="minor"/>
    </font>
    <font>
      <sz val="11"/>
      <color rgb="FF050505"/>
      <name val="Calibri"/>
      <family val="2"/>
      <charset val="186"/>
      <scheme val="minor"/>
    </font>
    <font>
      <b/>
      <sz val="10"/>
      <color rgb="FFFF0000"/>
      <name val="Arial"/>
      <family val="2"/>
      <charset val="186"/>
    </font>
    <font>
      <b/>
      <sz val="12"/>
      <color rgb="FFFF0000"/>
      <name val="Times New Roman"/>
      <family val="1"/>
      <charset val="186"/>
    </font>
  </fonts>
  <fills count="7">
    <fill>
      <patternFill patternType="none"/>
    </fill>
    <fill>
      <patternFill patternType="gray125"/>
    </fill>
    <fill>
      <patternFill patternType="solid">
        <fgColor indexed="42"/>
        <bgColor indexed="64"/>
      </patternFill>
    </fill>
    <fill>
      <patternFill patternType="solid">
        <fgColor rgb="FFFFEB9C"/>
      </patternFill>
    </fill>
    <fill>
      <patternFill patternType="solid">
        <fgColor rgb="FFCCFF99"/>
        <bgColor indexed="64"/>
      </patternFill>
    </fill>
    <fill>
      <patternFill patternType="solid">
        <fgColor theme="6" tint="0.59999389629810485"/>
        <bgColor indexed="64"/>
      </patternFill>
    </fill>
    <fill>
      <patternFill patternType="solid">
        <fgColor rgb="FF00B05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25" fillId="3" borderId="0" applyNumberFormat="0" applyBorder="0" applyAlignment="0" applyProtection="0"/>
    <xf numFmtId="9" fontId="1" fillId="0" borderId="0" applyFont="0" applyFill="0" applyBorder="0" applyAlignment="0" applyProtection="0"/>
    <xf numFmtId="9" fontId="24" fillId="0" borderId="0" applyFont="0" applyFill="0" applyBorder="0" applyAlignment="0" applyProtection="0"/>
  </cellStyleXfs>
  <cellXfs count="98">
    <xf numFmtId="0" fontId="0" fillId="0" borderId="0" xfId="0"/>
    <xf numFmtId="0" fontId="5" fillId="0" borderId="1" xfId="0" applyFont="1" applyBorder="1" applyAlignment="1">
      <alignment vertical="top" wrapText="1"/>
    </xf>
    <xf numFmtId="0" fontId="0" fillId="0" borderId="0" xfId="0" applyAlignment="1">
      <alignment vertical="top"/>
    </xf>
    <xf numFmtId="0" fontId="5" fillId="0" borderId="1" xfId="0" applyFont="1" applyBorder="1" applyAlignment="1">
      <alignment horizontal="center" vertical="top" wrapText="1"/>
    </xf>
    <xf numFmtId="0" fontId="0" fillId="0" borderId="1" xfId="0" applyBorder="1" applyAlignment="1">
      <alignment vertical="top"/>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8" fillId="0" borderId="0" xfId="0" applyFont="1" applyAlignment="1">
      <alignment vertical="top" wrapText="1"/>
    </xf>
    <xf numFmtId="0" fontId="8" fillId="0" borderId="1" xfId="0" applyFont="1" applyBorder="1" applyAlignment="1">
      <alignment vertical="top" wrapText="1"/>
    </xf>
    <xf numFmtId="0" fontId="0" fillId="0" borderId="0" xfId="0" applyAlignment="1">
      <alignment vertical="top" wrapText="1"/>
    </xf>
    <xf numFmtId="0" fontId="2" fillId="2" borderId="1" xfId="0" applyFont="1" applyFill="1" applyBorder="1" applyAlignment="1">
      <alignment horizontal="center" vertical="top" wrapText="1"/>
    </xf>
    <xf numFmtId="0" fontId="6" fillId="2" borderId="1" xfId="0" applyFont="1" applyFill="1" applyBorder="1" applyAlignment="1">
      <alignment horizontal="center" vertical="top" wrapText="1"/>
    </xf>
    <xf numFmtId="0" fontId="5" fillId="2" borderId="1" xfId="0" applyFont="1" applyFill="1" applyBorder="1" applyAlignment="1">
      <alignment horizontal="center" vertical="top" wrapText="1"/>
    </xf>
    <xf numFmtId="0" fontId="0" fillId="2" borderId="0" xfId="0" applyFill="1" applyAlignment="1">
      <alignment vertical="top"/>
    </xf>
    <xf numFmtId="0" fontId="0" fillId="2" borderId="1" xfId="0" applyFill="1" applyBorder="1" applyAlignment="1">
      <alignment horizontal="center" vertical="top"/>
    </xf>
    <xf numFmtId="0" fontId="0" fillId="2" borderId="1" xfId="0" applyFill="1" applyBorder="1" applyAlignment="1">
      <alignment vertical="top" wrapText="1"/>
    </xf>
    <xf numFmtId="0" fontId="5" fillId="2" borderId="1" xfId="0" applyFont="1" applyFill="1" applyBorder="1" applyAlignment="1">
      <alignment vertical="top" wrapText="1"/>
    </xf>
    <xf numFmtId="0" fontId="3" fillId="2" borderId="1" xfId="0" applyFont="1" applyFill="1" applyBorder="1" applyAlignment="1">
      <alignment horizontal="center" vertical="top" wrapText="1"/>
    </xf>
    <xf numFmtId="0" fontId="12" fillId="0" borderId="0" xfId="0" applyFont="1" applyAlignment="1">
      <alignment vertical="top"/>
    </xf>
    <xf numFmtId="0" fontId="0" fillId="0" borderId="0" xfId="0" applyAlignment="1">
      <alignment wrapText="1"/>
    </xf>
    <xf numFmtId="0" fontId="3" fillId="0" borderId="0" xfId="0" applyFont="1" applyAlignment="1">
      <alignment horizontal="left" wrapText="1"/>
    </xf>
    <xf numFmtId="0" fontId="3" fillId="0" borderId="0" xfId="0" applyFont="1" applyAlignment="1">
      <alignment wrapText="1"/>
    </xf>
    <xf numFmtId="0" fontId="14" fillId="0" borderId="0" xfId="0" applyFont="1" applyAlignment="1">
      <alignment wrapText="1"/>
    </xf>
    <xf numFmtId="0" fontId="9" fillId="0" borderId="0" xfId="0" applyFont="1" applyAlignment="1">
      <alignment wrapText="1"/>
    </xf>
    <xf numFmtId="0" fontId="14" fillId="0" borderId="0" xfId="0" applyFont="1" applyAlignment="1">
      <alignment horizontal="left" wrapText="1"/>
    </xf>
    <xf numFmtId="0" fontId="15" fillId="0" borderId="0" xfId="0" applyFont="1" applyAlignment="1">
      <alignment horizontal="justify" wrapText="1"/>
    </xf>
    <xf numFmtId="0" fontId="1" fillId="0" borderId="0" xfId="0" applyFont="1" applyAlignment="1">
      <alignment wrapText="1"/>
    </xf>
    <xf numFmtId="0" fontId="1" fillId="0" borderId="0" xfId="0" applyFont="1" applyAlignment="1">
      <alignment horizontal="center" wrapText="1"/>
    </xf>
    <xf numFmtId="0" fontId="16" fillId="0" borderId="0" xfId="0" applyFont="1" applyAlignment="1">
      <alignment horizontal="justify" wrapText="1"/>
    </xf>
    <xf numFmtId="0" fontId="17" fillId="0" borderId="0" xfId="0" applyFont="1" applyAlignment="1">
      <alignment horizontal="justify" wrapText="1"/>
    </xf>
    <xf numFmtId="0" fontId="18" fillId="0" borderId="0" xfId="0" applyFont="1" applyAlignment="1">
      <alignment horizontal="center" wrapText="1"/>
    </xf>
    <xf numFmtId="0" fontId="18" fillId="0" borderId="0" xfId="0" applyFont="1" applyAlignment="1">
      <alignment wrapText="1"/>
    </xf>
    <xf numFmtId="0" fontId="19" fillId="0" borderId="0" xfId="0" applyFont="1" applyAlignment="1">
      <alignment vertical="top"/>
    </xf>
    <xf numFmtId="0" fontId="8" fillId="2" borderId="1" xfId="0" applyFont="1" applyFill="1" applyBorder="1" applyAlignment="1">
      <alignment horizontal="center" vertical="top"/>
    </xf>
    <xf numFmtId="0" fontId="26" fillId="0" borderId="0" xfId="0" applyFont="1" applyAlignment="1">
      <alignment vertical="top"/>
    </xf>
    <xf numFmtId="0" fontId="27" fillId="2" borderId="1" xfId="0" applyFont="1" applyFill="1" applyBorder="1" applyAlignment="1">
      <alignment horizontal="center" vertical="top" wrapText="1"/>
    </xf>
    <xf numFmtId="0" fontId="28" fillId="2" borderId="1" xfId="0" applyFont="1" applyFill="1" applyBorder="1" applyAlignment="1">
      <alignment horizontal="center" vertical="top" wrapText="1"/>
    </xf>
    <xf numFmtId="0" fontId="29" fillId="2" borderId="1" xfId="0" applyFont="1" applyFill="1" applyBorder="1" applyAlignment="1">
      <alignment horizontal="center" vertical="top" wrapText="1"/>
    </xf>
    <xf numFmtId="0" fontId="30" fillId="0" borderId="1" xfId="0" quotePrefix="1" applyFont="1" applyBorder="1" applyAlignment="1">
      <alignment vertical="top" wrapText="1"/>
    </xf>
    <xf numFmtId="0" fontId="31" fillId="0" borderId="1" xfId="0" applyFont="1" applyBorder="1" applyAlignment="1">
      <alignment vertical="top" wrapText="1"/>
    </xf>
    <xf numFmtId="0" fontId="25" fillId="3" borderId="1" xfId="1" applyBorder="1" applyAlignment="1">
      <alignment horizontal="center" vertical="top" wrapText="1"/>
    </xf>
    <xf numFmtId="20" fontId="25" fillId="3" borderId="1" xfId="1" applyNumberFormat="1" applyBorder="1" applyAlignment="1">
      <alignment horizontal="center" vertical="top" wrapText="1"/>
    </xf>
    <xf numFmtId="0" fontId="25" fillId="3" borderId="1" xfId="1" applyBorder="1" applyAlignment="1">
      <alignment vertical="top" wrapText="1"/>
    </xf>
    <xf numFmtId="0" fontId="25" fillId="3" borderId="0" xfId="1" applyAlignment="1">
      <alignment vertical="top" wrapText="1"/>
    </xf>
    <xf numFmtId="0" fontId="32" fillId="0" borderId="1" xfId="0" applyFont="1" applyBorder="1" applyAlignment="1">
      <alignment horizontal="center" vertical="center" wrapText="1"/>
    </xf>
    <xf numFmtId="2" fontId="12" fillId="0" borderId="0" xfId="0" applyNumberFormat="1" applyFont="1" applyAlignment="1">
      <alignment vertical="top"/>
    </xf>
    <xf numFmtId="0" fontId="3" fillId="0" borderId="1" xfId="0" applyFont="1" applyBorder="1" applyAlignment="1">
      <alignment vertical="top" wrapText="1"/>
    </xf>
    <xf numFmtId="0" fontId="3" fillId="0" borderId="0" xfId="0" applyFont="1"/>
    <xf numFmtId="14" fontId="0" fillId="0" borderId="0" xfId="0" applyNumberFormat="1"/>
    <xf numFmtId="0" fontId="3" fillId="4" borderId="1" xfId="0" applyFont="1" applyFill="1" applyBorder="1"/>
    <xf numFmtId="14" fontId="0" fillId="0" borderId="1" xfId="0" applyNumberFormat="1" applyBorder="1"/>
    <xf numFmtId="0" fontId="0" fillId="0" borderId="1" xfId="0" applyBorder="1"/>
    <xf numFmtId="14" fontId="33" fillId="0" borderId="1" xfId="0" applyNumberFormat="1" applyFont="1" applyBorder="1"/>
    <xf numFmtId="0" fontId="3" fillId="4" borderId="1" xfId="0" applyFont="1" applyFill="1" applyBorder="1" applyAlignment="1">
      <alignment horizontal="right"/>
    </xf>
    <xf numFmtId="0" fontId="0" fillId="0" borderId="1" xfId="0" applyBorder="1" applyAlignment="1">
      <alignment vertical="top" wrapText="1"/>
    </xf>
    <xf numFmtId="0" fontId="34" fillId="0" borderId="0" xfId="0" applyFont="1" applyAlignment="1">
      <alignment horizontal="left" vertical="center" wrapText="1" indent="3"/>
    </xf>
    <xf numFmtId="0" fontId="20" fillId="0" borderId="0" xfId="0" applyFont="1" applyAlignment="1">
      <alignment horizontal="left" vertical="center" indent="3"/>
    </xf>
    <xf numFmtId="0" fontId="35" fillId="0" borderId="0" xfId="0" applyFont="1" applyAlignment="1">
      <alignment horizontal="center" vertical="center" wrapText="1"/>
    </xf>
    <xf numFmtId="0" fontId="20" fillId="0" borderId="0" xfId="0" applyFont="1" applyAlignment="1">
      <alignment horizontal="left" indent="3"/>
    </xf>
    <xf numFmtId="0" fontId="36" fillId="5" borderId="0" xfId="0" applyFont="1" applyFill="1" applyAlignment="1">
      <alignment horizontal="left" vertical="center" wrapText="1" indent="1"/>
    </xf>
    <xf numFmtId="0" fontId="21" fillId="5" borderId="0" xfId="0" applyFont="1" applyFill="1" applyAlignment="1">
      <alignment horizontal="left" vertical="center" indent="1"/>
    </xf>
    <xf numFmtId="0" fontId="21" fillId="5" borderId="0" xfId="0" applyFont="1" applyFill="1" applyAlignment="1">
      <alignment horizontal="left" wrapText="1" indent="1"/>
    </xf>
    <xf numFmtId="0" fontId="11" fillId="0" borderId="0" xfId="0" applyFont="1"/>
    <xf numFmtId="0" fontId="23" fillId="0" borderId="0" xfId="0" applyFont="1"/>
    <xf numFmtId="0" fontId="0" fillId="2" borderId="1" xfId="0" applyFill="1" applyBorder="1" applyAlignment="1">
      <alignment horizontal="center" vertical="top" wrapText="1"/>
    </xf>
    <xf numFmtId="0" fontId="8" fillId="2" borderId="1" xfId="0" applyFont="1" applyFill="1" applyBorder="1" applyAlignment="1">
      <alignment horizontal="center" vertical="top" wrapText="1"/>
    </xf>
    <xf numFmtId="14" fontId="0" fillId="0" borderId="1" xfId="0" applyNumberFormat="1" applyBorder="1" applyAlignment="1">
      <alignment horizontal="center"/>
    </xf>
    <xf numFmtId="0" fontId="0" fillId="6" borderId="1" xfId="0" applyFill="1" applyBorder="1" applyAlignment="1">
      <alignment horizontal="center" vertical="top" wrapText="1"/>
    </xf>
    <xf numFmtId="0" fontId="2" fillId="2" borderId="1" xfId="0" applyFont="1" applyFill="1" applyBorder="1"/>
    <xf numFmtId="0" fontId="20" fillId="0" borderId="0" xfId="0" applyFont="1" applyAlignment="1">
      <alignment horizontal="left" vertical="center" wrapText="1" indent="3"/>
    </xf>
    <xf numFmtId="9" fontId="3" fillId="4" borderId="1" xfId="2" applyFont="1" applyFill="1" applyBorder="1"/>
    <xf numFmtId="9" fontId="0" fillId="0" borderId="1" xfId="2" applyFont="1" applyBorder="1"/>
    <xf numFmtId="9" fontId="0" fillId="0" borderId="0" xfId="2" applyFont="1"/>
    <xf numFmtId="164" fontId="0" fillId="0" borderId="1" xfId="2" applyNumberFormat="1" applyFont="1" applyBorder="1"/>
    <xf numFmtId="20" fontId="5" fillId="0" borderId="1" xfId="0" applyNumberFormat="1" applyFont="1" applyBorder="1" applyAlignment="1">
      <alignment horizontal="center" vertical="top" wrapText="1"/>
    </xf>
    <xf numFmtId="0" fontId="5" fillId="0" borderId="1" xfId="0" applyFont="1" applyBorder="1" applyAlignment="1">
      <alignment horizontal="center" vertical="center" wrapText="1"/>
    </xf>
    <xf numFmtId="0" fontId="0" fillId="0" borderId="1" xfId="0" applyBorder="1" applyAlignment="1">
      <alignment horizontal="center" vertical="center" wrapText="1"/>
    </xf>
    <xf numFmtId="0" fontId="37" fillId="2" borderId="2" xfId="0" applyFont="1" applyFill="1" applyBorder="1" applyAlignment="1">
      <alignment horizontal="left" vertical="top"/>
    </xf>
    <xf numFmtId="0" fontId="37" fillId="2" borderId="3" xfId="0" applyFont="1" applyFill="1" applyBorder="1" applyAlignment="1">
      <alignment horizontal="left" vertical="top"/>
    </xf>
    <xf numFmtId="0" fontId="32" fillId="0" borderId="4" xfId="0" applyFont="1" applyBorder="1" applyAlignment="1">
      <alignment horizontal="center" vertical="center" wrapText="1"/>
    </xf>
    <xf numFmtId="0" fontId="32" fillId="0" borderId="5" xfId="0" applyFont="1" applyBorder="1" applyAlignment="1">
      <alignment horizontal="center" vertical="center" wrapText="1"/>
    </xf>
    <xf numFmtId="0" fontId="0" fillId="2" borderId="6" xfId="0" applyFill="1" applyBorder="1" applyAlignment="1">
      <alignment horizontal="center" vertical="top"/>
    </xf>
    <xf numFmtId="0" fontId="0" fillId="2" borderId="7" xfId="0" applyFill="1" applyBorder="1" applyAlignment="1">
      <alignment horizontal="center" vertical="top"/>
    </xf>
    <xf numFmtId="0" fontId="6" fillId="0" borderId="1" xfId="0" applyFont="1" applyBorder="1" applyAlignment="1">
      <alignment horizontal="center" vertical="top" wrapText="1"/>
    </xf>
    <xf numFmtId="0" fontId="0" fillId="0" borderId="1" xfId="0" applyBorder="1" applyAlignment="1">
      <alignment vertical="top" wrapText="1"/>
    </xf>
    <xf numFmtId="0" fontId="38" fillId="2" borderId="1" xfId="0" applyFont="1" applyFill="1" applyBorder="1" applyAlignment="1">
      <alignment horizontal="center" vertical="top" wrapText="1"/>
    </xf>
    <xf numFmtId="0" fontId="26" fillId="2" borderId="1" xfId="0" applyFont="1" applyFill="1" applyBorder="1" applyAlignment="1">
      <alignment horizontal="center" vertical="top" wrapText="1"/>
    </xf>
    <xf numFmtId="0" fontId="11" fillId="0" borderId="8" xfId="0" applyFont="1" applyBorder="1" applyAlignment="1">
      <alignment horizontal="left" vertical="top" wrapText="1"/>
    </xf>
    <xf numFmtId="0" fontId="12" fillId="0" borderId="8" xfId="0" applyFont="1" applyBorder="1" applyAlignment="1">
      <alignment horizontal="left" vertical="top"/>
    </xf>
    <xf numFmtId="0" fontId="13" fillId="0" borderId="8" xfId="0" applyFont="1" applyBorder="1" applyAlignment="1">
      <alignment wrapText="1"/>
    </xf>
    <xf numFmtId="0" fontId="10" fillId="0" borderId="8" xfId="0" applyFont="1" applyBorder="1" applyAlignment="1">
      <alignment wrapText="1"/>
    </xf>
    <xf numFmtId="0" fontId="3" fillId="4" borderId="1" xfId="0" applyFont="1" applyFill="1" applyBorder="1" applyAlignment="1">
      <alignment horizontal="center"/>
    </xf>
    <xf numFmtId="0" fontId="3" fillId="4" borderId="1" xfId="0" applyFont="1" applyFill="1" applyBorder="1" applyAlignment="1">
      <alignment horizontal="center" wrapText="1"/>
    </xf>
    <xf numFmtId="0" fontId="2" fillId="4" borderId="1" xfId="0" applyFont="1" applyFill="1" applyBorder="1" applyAlignment="1">
      <alignment horizontal="center" wrapText="1"/>
    </xf>
    <xf numFmtId="0" fontId="2" fillId="4" borderId="0" xfId="0" applyFont="1" applyFill="1" applyAlignment="1">
      <alignment horizontal="center"/>
    </xf>
    <xf numFmtId="0" fontId="3" fillId="0" borderId="0" xfId="0" applyFont="1" applyAlignment="1">
      <alignment horizontal="left" wrapText="1"/>
    </xf>
    <xf numFmtId="0" fontId="2" fillId="2" borderId="1" xfId="0" applyFont="1" applyFill="1" applyBorder="1" applyAlignment="1">
      <alignment horizontal="center" vertical="top" wrapText="1"/>
    </xf>
    <xf numFmtId="0" fontId="0" fillId="2" borderId="1" xfId="0" applyFill="1" applyBorder="1"/>
  </cellXfs>
  <cellStyles count="4">
    <cellStyle name="Įprastas" xfId="0" builtinId="0"/>
    <cellStyle name="Neutralus" xfId="1" builtinId="28"/>
    <cellStyle name="Procentai" xfId="2" builtinId="5"/>
    <cellStyle name="Procentai 2" xfId="3" xr:uid="{C81AF73E-48EA-4B2F-A797-82477DF50D33}"/>
  </cellStyles>
  <dxfs count="832">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7"/>
        </patternFill>
      </fill>
    </dxf>
    <dxf>
      <fill>
        <patternFill>
          <bgColor indexed="10"/>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ill>
        <patternFill patternType="none">
          <bgColor indexed="65"/>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patternType="none">
          <bgColor indexed="65"/>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ill>
        <patternFill patternType="none">
          <bgColor indexed="65"/>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patternType="none">
          <bgColor indexed="65"/>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0"/>
        </patternFill>
      </fill>
    </dxf>
    <dxf>
      <fill>
        <patternFill>
          <bgColor indexed="17"/>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
      <fill>
        <patternFill patternType="none">
          <bgColor indexed="65"/>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patternType="none">
          <bgColor indexed="65"/>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ill>
        <patternFill patternType="none">
          <bgColor indexed="65"/>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patternType="none">
          <bgColor indexed="65"/>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patternType="none">
          <bgColor indexed="65"/>
        </patternFill>
      </fill>
    </dxf>
    <dxf>
      <fill>
        <patternFill>
          <bgColor rgb="FFFF0000"/>
        </patternFill>
      </fill>
    </dxf>
    <dxf>
      <fill>
        <patternFill>
          <bgColor rgb="FFFF0000"/>
        </patternFill>
      </fill>
    </dxf>
    <dxf>
      <fill>
        <patternFill>
          <bgColor rgb="FFFF0000"/>
        </patternFill>
      </fill>
    </dxf>
    <dxf>
      <font>
        <color auto="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indexed="10"/>
        </patternFill>
      </fill>
    </dxf>
    <dxf>
      <fill>
        <patternFill>
          <bgColor indexed="17"/>
        </patternFill>
      </fill>
    </dxf>
    <dxf>
      <fill>
        <patternFill>
          <bgColor indexed="10"/>
        </patternFill>
      </fill>
    </dxf>
    <dxf>
      <font>
        <color auto="1"/>
      </font>
      <fill>
        <patternFill>
          <bgColor rgb="FFFF0000"/>
        </patternFill>
      </fill>
    </dxf>
    <dxf>
      <fill>
        <patternFill>
          <bgColor rgb="FFFF0000"/>
        </patternFill>
      </fill>
    </dxf>
    <dxf>
      <fill>
        <patternFill>
          <bgColor rgb="FFFF0000"/>
        </patternFill>
      </fill>
    </dxf>
    <dxf>
      <fill>
        <patternFill patternType="none">
          <bgColor indexed="65"/>
        </patternFill>
      </fill>
    </dxf>
    <dxf>
      <fill>
        <patternFill>
          <bgColor rgb="FFFF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1A9A9-904D-4A00-890A-043CE61401A7}">
  <dimension ref="A1:N38"/>
  <sheetViews>
    <sheetView workbookViewId="0">
      <selection activeCell="D5" sqref="D5"/>
    </sheetView>
  </sheetViews>
  <sheetFormatPr defaultRowHeight="12.75"/>
  <cols>
    <col min="1" max="1" width="10.7109375" customWidth="1"/>
    <col min="2" max="2" width="12.140625" customWidth="1"/>
    <col min="3" max="3" width="5.28515625" customWidth="1"/>
    <col min="4" max="4" width="20.7109375" style="72" customWidth="1"/>
    <col min="5" max="5" width="6.85546875" customWidth="1"/>
    <col min="6" max="6" width="18.7109375" customWidth="1"/>
  </cols>
  <sheetData>
    <row r="1" spans="1:14" ht="14.65" customHeight="1">
      <c r="A1" s="91" t="s">
        <v>41</v>
      </c>
      <c r="B1" s="92" t="s">
        <v>45</v>
      </c>
      <c r="C1" s="93" t="s">
        <v>50</v>
      </c>
      <c r="D1" s="93"/>
      <c r="E1" s="93" t="s">
        <v>51</v>
      </c>
      <c r="F1" s="93"/>
      <c r="H1" s="94" t="s">
        <v>48</v>
      </c>
      <c r="I1" s="94"/>
      <c r="J1" s="94"/>
      <c r="K1" s="94"/>
      <c r="L1" s="94"/>
      <c r="M1" s="94"/>
      <c r="N1" s="94"/>
    </row>
    <row r="2" spans="1:14" ht="16.149999999999999" customHeight="1">
      <c r="A2" s="91"/>
      <c r="B2" s="92"/>
      <c r="C2" s="53" t="s">
        <v>46</v>
      </c>
      <c r="D2" s="70" t="s">
        <v>52</v>
      </c>
      <c r="E2" s="53" t="s">
        <v>46</v>
      </c>
      <c r="F2" s="49" t="s">
        <v>42</v>
      </c>
      <c r="H2" s="94"/>
      <c r="I2" s="94"/>
      <c r="J2" s="94"/>
      <c r="K2" s="94"/>
      <c r="L2" s="94"/>
      <c r="M2" s="94"/>
      <c r="N2" s="94"/>
    </row>
    <row r="3" spans="1:14">
      <c r="A3" s="52">
        <v>46091</v>
      </c>
      <c r="B3" s="51"/>
      <c r="C3" s="51"/>
      <c r="D3" s="71"/>
      <c r="E3" s="51"/>
      <c r="F3" s="51"/>
      <c r="H3" s="47" t="s">
        <v>96</v>
      </c>
    </row>
    <row r="4" spans="1:14">
      <c r="A4" s="50">
        <f>+A3+7</f>
        <v>46098</v>
      </c>
      <c r="B4" s="51"/>
      <c r="C4" s="51">
        <f>IF(B4&gt;0,B4-B3,0)</f>
        <v>0</v>
      </c>
      <c r="D4" s="73" t="str">
        <f>IF(OR(B4="",B3=""),"",(B4-B3)/B3)</f>
        <v/>
      </c>
      <c r="E4" s="51" t="str">
        <f>IF(B4="","",B4-$B$3)</f>
        <v/>
      </c>
      <c r="F4" s="73" t="str">
        <f>IF(B4="","",(B4-$B$3)/$B$3)</f>
        <v/>
      </c>
      <c r="H4" s="47" t="s">
        <v>47</v>
      </c>
    </row>
    <row r="5" spans="1:14">
      <c r="A5" s="50">
        <f>+A4+7</f>
        <v>46105</v>
      </c>
      <c r="B5" s="51"/>
      <c r="C5" s="51">
        <f t="shared" ref="C5:C22" si="0">IF(B5&gt;0,B5-B4,0)</f>
        <v>0</v>
      </c>
      <c r="D5" s="73" t="str">
        <f t="shared" ref="D5:D22" si="1">IF(OR(B5="",B4=""),"",(B5-B4)/B4)</f>
        <v/>
      </c>
      <c r="E5" s="51" t="str">
        <f t="shared" ref="E5:E22" si="2">IF(B5="","",B5-$B$3)</f>
        <v/>
      </c>
      <c r="F5" s="73" t="str">
        <f t="shared" ref="F5:F22" si="3">IF(B5="","",(B5-$B$3)/$B$3)</f>
        <v/>
      </c>
      <c r="H5" s="47" t="s">
        <v>43</v>
      </c>
    </row>
    <row r="6" spans="1:14" ht="12" customHeight="1">
      <c r="A6" s="50">
        <f t="shared" ref="A6:A15" si="4">+A5+7</f>
        <v>46112</v>
      </c>
      <c r="B6" s="51"/>
      <c r="C6" s="51">
        <f t="shared" si="0"/>
        <v>0</v>
      </c>
      <c r="D6" s="73" t="str">
        <f t="shared" si="1"/>
        <v/>
      </c>
      <c r="E6" s="51" t="str">
        <f t="shared" si="2"/>
        <v/>
      </c>
      <c r="F6" s="73" t="str">
        <f t="shared" si="3"/>
        <v/>
      </c>
      <c r="H6" s="47" t="s">
        <v>44</v>
      </c>
    </row>
    <row r="7" spans="1:14" ht="13.15" customHeight="1">
      <c r="A7" s="50">
        <f t="shared" si="4"/>
        <v>46119</v>
      </c>
      <c r="B7" s="51"/>
      <c r="C7" s="51">
        <f t="shared" si="0"/>
        <v>0</v>
      </c>
      <c r="D7" s="73" t="str">
        <f t="shared" si="1"/>
        <v/>
      </c>
      <c r="E7" s="51" t="str">
        <f t="shared" si="2"/>
        <v/>
      </c>
      <c r="F7" s="73" t="str">
        <f t="shared" si="3"/>
        <v/>
      </c>
      <c r="H7" s="95" t="s">
        <v>49</v>
      </c>
      <c r="I7" s="95"/>
      <c r="J7" s="95"/>
      <c r="K7" s="95"/>
      <c r="L7" s="95"/>
      <c r="M7" s="95"/>
      <c r="N7" s="95"/>
    </row>
    <row r="8" spans="1:14">
      <c r="A8" s="50">
        <f t="shared" si="4"/>
        <v>46126</v>
      </c>
      <c r="B8" s="51"/>
      <c r="C8" s="51">
        <f t="shared" si="0"/>
        <v>0</v>
      </c>
      <c r="D8" s="73" t="str">
        <f t="shared" si="1"/>
        <v/>
      </c>
      <c r="E8" s="51" t="str">
        <f t="shared" si="2"/>
        <v/>
      </c>
      <c r="F8" s="73" t="str">
        <f t="shared" si="3"/>
        <v/>
      </c>
      <c r="H8" s="95"/>
      <c r="I8" s="95"/>
      <c r="J8" s="95"/>
      <c r="K8" s="95"/>
      <c r="L8" s="95"/>
      <c r="M8" s="95"/>
      <c r="N8" s="95"/>
    </row>
    <row r="9" spans="1:14">
      <c r="A9" s="50">
        <f t="shared" si="4"/>
        <v>46133</v>
      </c>
      <c r="B9" s="51"/>
      <c r="C9" s="51">
        <f t="shared" si="0"/>
        <v>0</v>
      </c>
      <c r="D9" s="73" t="str">
        <f t="shared" si="1"/>
        <v/>
      </c>
      <c r="E9" s="51" t="str">
        <f t="shared" si="2"/>
        <v/>
      </c>
      <c r="F9" s="73" t="str">
        <f t="shared" si="3"/>
        <v/>
      </c>
      <c r="H9" s="95"/>
      <c r="I9" s="95"/>
      <c r="J9" s="95"/>
      <c r="K9" s="95"/>
      <c r="L9" s="95"/>
      <c r="M9" s="95"/>
      <c r="N9" s="95"/>
    </row>
    <row r="10" spans="1:14">
      <c r="A10" s="50">
        <f t="shared" si="4"/>
        <v>46140</v>
      </c>
      <c r="B10" s="51"/>
      <c r="C10" s="51">
        <f t="shared" si="0"/>
        <v>0</v>
      </c>
      <c r="D10" s="73" t="str">
        <f t="shared" si="1"/>
        <v/>
      </c>
      <c r="E10" s="51" t="str">
        <f t="shared" si="2"/>
        <v/>
      </c>
      <c r="F10" s="73" t="str">
        <f t="shared" si="3"/>
        <v/>
      </c>
      <c r="H10" s="95"/>
      <c r="I10" s="95"/>
      <c r="J10" s="95"/>
      <c r="K10" s="95"/>
      <c r="L10" s="95"/>
      <c r="M10" s="95"/>
      <c r="N10" s="95"/>
    </row>
    <row r="11" spans="1:14">
      <c r="A11" s="50">
        <f t="shared" si="4"/>
        <v>46147</v>
      </c>
      <c r="B11" s="51"/>
      <c r="C11" s="51">
        <f t="shared" si="0"/>
        <v>0</v>
      </c>
      <c r="D11" s="73" t="str">
        <f t="shared" si="1"/>
        <v/>
      </c>
      <c r="E11" s="51" t="str">
        <f t="shared" si="2"/>
        <v/>
      </c>
      <c r="F11" s="73" t="str">
        <f t="shared" si="3"/>
        <v/>
      </c>
      <c r="H11" s="95"/>
      <c r="I11" s="95"/>
      <c r="J11" s="95"/>
      <c r="K11" s="95"/>
      <c r="L11" s="95"/>
      <c r="M11" s="95"/>
      <c r="N11" s="95"/>
    </row>
    <row r="12" spans="1:14">
      <c r="A12" s="50">
        <f t="shared" si="4"/>
        <v>46154</v>
      </c>
      <c r="B12" s="51"/>
      <c r="C12" s="51">
        <f t="shared" si="0"/>
        <v>0</v>
      </c>
      <c r="D12" s="73" t="str">
        <f t="shared" si="1"/>
        <v/>
      </c>
      <c r="E12" s="51" t="str">
        <f t="shared" si="2"/>
        <v/>
      </c>
      <c r="F12" s="73" t="str">
        <f t="shared" si="3"/>
        <v/>
      </c>
      <c r="H12" s="95"/>
      <c r="I12" s="95"/>
      <c r="J12" s="95"/>
      <c r="K12" s="95"/>
      <c r="L12" s="95"/>
      <c r="M12" s="95"/>
      <c r="N12" s="95"/>
    </row>
    <row r="13" spans="1:14">
      <c r="A13" s="50">
        <f t="shared" si="4"/>
        <v>46161</v>
      </c>
      <c r="B13" s="51"/>
      <c r="C13" s="51">
        <f t="shared" si="0"/>
        <v>0</v>
      </c>
      <c r="D13" s="73" t="str">
        <f t="shared" si="1"/>
        <v/>
      </c>
      <c r="E13" s="51" t="str">
        <f t="shared" si="2"/>
        <v/>
      </c>
      <c r="F13" s="73" t="str">
        <f t="shared" si="3"/>
        <v/>
      </c>
      <c r="H13" s="95"/>
      <c r="I13" s="95"/>
      <c r="J13" s="95"/>
      <c r="K13" s="95"/>
      <c r="L13" s="95"/>
      <c r="M13" s="95"/>
      <c r="N13" s="95"/>
    </row>
    <row r="14" spans="1:14">
      <c r="A14" s="50">
        <f t="shared" si="4"/>
        <v>46168</v>
      </c>
      <c r="B14" s="51"/>
      <c r="C14" s="51">
        <f t="shared" si="0"/>
        <v>0</v>
      </c>
      <c r="D14" s="73" t="str">
        <f t="shared" si="1"/>
        <v/>
      </c>
      <c r="E14" s="51" t="str">
        <f t="shared" si="2"/>
        <v/>
      </c>
      <c r="F14" s="73" t="str">
        <f t="shared" si="3"/>
        <v/>
      </c>
    </row>
    <row r="15" spans="1:14">
      <c r="A15" s="50">
        <f t="shared" si="4"/>
        <v>46175</v>
      </c>
      <c r="B15" s="51"/>
      <c r="C15" s="51">
        <f t="shared" si="0"/>
        <v>0</v>
      </c>
      <c r="D15" s="73" t="str">
        <f t="shared" si="1"/>
        <v/>
      </c>
      <c r="E15" s="51" t="str">
        <f t="shared" si="2"/>
        <v/>
      </c>
      <c r="F15" s="73" t="str">
        <f t="shared" si="3"/>
        <v/>
      </c>
    </row>
    <row r="16" spans="1:14">
      <c r="A16" s="50">
        <f t="shared" ref="A16:A22" si="5">+A15+7</f>
        <v>46182</v>
      </c>
      <c r="B16" s="51"/>
      <c r="C16" s="51">
        <f t="shared" si="0"/>
        <v>0</v>
      </c>
      <c r="D16" s="73" t="str">
        <f t="shared" si="1"/>
        <v/>
      </c>
      <c r="E16" s="51" t="str">
        <f t="shared" si="2"/>
        <v/>
      </c>
      <c r="F16" s="73" t="str">
        <f t="shared" si="3"/>
        <v/>
      </c>
    </row>
    <row r="17" spans="1:6">
      <c r="A17" s="50">
        <f t="shared" si="5"/>
        <v>46189</v>
      </c>
      <c r="B17" s="51"/>
      <c r="C17" s="51">
        <f t="shared" si="0"/>
        <v>0</v>
      </c>
      <c r="D17" s="73" t="str">
        <f t="shared" si="1"/>
        <v/>
      </c>
      <c r="E17" s="51" t="str">
        <f t="shared" si="2"/>
        <v/>
      </c>
      <c r="F17" s="73" t="str">
        <f t="shared" si="3"/>
        <v/>
      </c>
    </row>
    <row r="18" spans="1:6">
      <c r="A18" s="50">
        <f t="shared" si="5"/>
        <v>46196</v>
      </c>
      <c r="B18" s="51"/>
      <c r="C18" s="51">
        <f t="shared" si="0"/>
        <v>0</v>
      </c>
      <c r="D18" s="73" t="str">
        <f t="shared" si="1"/>
        <v/>
      </c>
      <c r="E18" s="51" t="str">
        <f t="shared" si="2"/>
        <v/>
      </c>
      <c r="F18" s="73" t="str">
        <f t="shared" si="3"/>
        <v/>
      </c>
    </row>
    <row r="19" spans="1:6">
      <c r="A19" s="50">
        <f t="shared" si="5"/>
        <v>46203</v>
      </c>
      <c r="B19" s="51"/>
      <c r="C19" s="51">
        <f t="shared" si="0"/>
        <v>0</v>
      </c>
      <c r="D19" s="73" t="str">
        <f t="shared" si="1"/>
        <v/>
      </c>
      <c r="E19" s="51" t="str">
        <f t="shared" si="2"/>
        <v/>
      </c>
      <c r="F19" s="73" t="str">
        <f t="shared" si="3"/>
        <v/>
      </c>
    </row>
    <row r="20" spans="1:6">
      <c r="A20" s="50">
        <f t="shared" si="5"/>
        <v>46210</v>
      </c>
      <c r="B20" s="51"/>
      <c r="C20" s="51">
        <f t="shared" si="0"/>
        <v>0</v>
      </c>
      <c r="D20" s="73" t="str">
        <f t="shared" si="1"/>
        <v/>
      </c>
      <c r="E20" s="51" t="str">
        <f t="shared" si="2"/>
        <v/>
      </c>
      <c r="F20" s="73" t="str">
        <f t="shared" si="3"/>
        <v/>
      </c>
    </row>
    <row r="21" spans="1:6">
      <c r="A21" s="50">
        <f t="shared" si="5"/>
        <v>46217</v>
      </c>
      <c r="B21" s="51"/>
      <c r="C21" s="51">
        <f t="shared" si="0"/>
        <v>0</v>
      </c>
      <c r="D21" s="73" t="str">
        <f t="shared" si="1"/>
        <v/>
      </c>
      <c r="E21" s="51" t="str">
        <f t="shared" si="2"/>
        <v/>
      </c>
      <c r="F21" s="73" t="str">
        <f t="shared" si="3"/>
        <v/>
      </c>
    </row>
    <row r="22" spans="1:6">
      <c r="A22" s="50">
        <f t="shared" si="5"/>
        <v>46224</v>
      </c>
      <c r="B22" s="51"/>
      <c r="C22" s="51">
        <f t="shared" si="0"/>
        <v>0</v>
      </c>
      <c r="D22" s="73" t="str">
        <f t="shared" si="1"/>
        <v/>
      </c>
      <c r="E22" s="51" t="str">
        <f t="shared" si="2"/>
        <v/>
      </c>
      <c r="F22" s="73" t="str">
        <f t="shared" si="3"/>
        <v/>
      </c>
    </row>
    <row r="23" spans="1:6">
      <c r="A23" s="48"/>
    </row>
    <row r="24" spans="1:6">
      <c r="A24" s="48"/>
    </row>
    <row r="25" spans="1:6">
      <c r="A25" s="48"/>
    </row>
    <row r="26" spans="1:6">
      <c r="A26" s="48"/>
    </row>
    <row r="27" spans="1:6">
      <c r="A27" s="48"/>
    </row>
    <row r="28" spans="1:6">
      <c r="A28" s="48"/>
    </row>
    <row r="29" spans="1:6">
      <c r="A29" s="48"/>
    </row>
    <row r="30" spans="1:6">
      <c r="A30" s="48"/>
    </row>
    <row r="31" spans="1:6">
      <c r="A31" s="48"/>
    </row>
    <row r="32" spans="1:6">
      <c r="A32" s="48"/>
    </row>
    <row r="33" spans="1:1">
      <c r="A33" s="48"/>
    </row>
    <row r="34" spans="1:1">
      <c r="A34" s="48"/>
    </row>
    <row r="35" spans="1:1">
      <c r="A35" s="48"/>
    </row>
    <row r="36" spans="1:1">
      <c r="A36" s="48"/>
    </row>
    <row r="37" spans="1:1">
      <c r="A37" s="48"/>
    </row>
    <row r="38" spans="1:1">
      <c r="A38" s="48"/>
    </row>
  </sheetData>
  <mergeCells count="6">
    <mergeCell ref="A1:A2"/>
    <mergeCell ref="B1:B2"/>
    <mergeCell ref="C1:D1"/>
    <mergeCell ref="H1:N2"/>
    <mergeCell ref="H7:N13"/>
    <mergeCell ref="E1:F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F94DD-973B-44BA-BD1F-00AB631B21DB}">
  <dimension ref="A1:K7"/>
  <sheetViews>
    <sheetView workbookViewId="0">
      <selection activeCell="A4" sqref="A4"/>
    </sheetView>
  </sheetViews>
  <sheetFormatPr defaultRowHeight="12.75"/>
  <cols>
    <col min="1" max="1" width="10.140625" bestFit="1" customWidth="1"/>
    <col min="4" max="4" width="11.85546875" customWidth="1"/>
    <col min="6" max="6" width="8.140625" customWidth="1"/>
    <col min="7" max="7" width="8.28515625" customWidth="1"/>
    <col min="11" max="11" width="22.85546875" customWidth="1"/>
  </cols>
  <sheetData>
    <row r="1" spans="1:11" s="63" customFormat="1">
      <c r="A1" s="62" t="s">
        <v>83</v>
      </c>
    </row>
    <row r="2" spans="1:11">
      <c r="A2" s="96" t="s">
        <v>84</v>
      </c>
      <c r="B2" s="97"/>
      <c r="C2" s="97"/>
      <c r="D2" s="97"/>
      <c r="E2" s="97"/>
      <c r="F2" s="97"/>
      <c r="G2" s="97"/>
      <c r="H2" s="97"/>
      <c r="I2" s="97"/>
      <c r="J2" s="97"/>
      <c r="K2" s="97"/>
    </row>
    <row r="3" spans="1:11" ht="55.9" customHeight="1">
      <c r="A3" s="64" t="s">
        <v>85</v>
      </c>
      <c r="B3" s="65" t="s">
        <v>86</v>
      </c>
      <c r="C3" s="65" t="s">
        <v>87</v>
      </c>
      <c r="D3" s="65" t="s">
        <v>88</v>
      </c>
      <c r="E3" s="64" t="s">
        <v>89</v>
      </c>
      <c r="F3" s="64" t="s">
        <v>90</v>
      </c>
      <c r="G3" s="64" t="s">
        <v>91</v>
      </c>
      <c r="H3" s="10" t="s">
        <v>92</v>
      </c>
      <c r="I3" s="10" t="s">
        <v>93</v>
      </c>
      <c r="J3" s="10" t="s">
        <v>94</v>
      </c>
      <c r="K3" s="65" t="s">
        <v>95</v>
      </c>
    </row>
    <row r="4" spans="1:11">
      <c r="A4" s="66">
        <f>'Svorio fiksavimas'!A3</f>
        <v>46091</v>
      </c>
      <c r="B4" s="67"/>
      <c r="C4" s="67"/>
      <c r="D4" s="67"/>
      <c r="E4" s="67"/>
      <c r="F4" s="67"/>
      <c r="G4" s="67"/>
      <c r="H4" s="68">
        <f>SUM(B4:G4)</f>
        <v>0</v>
      </c>
      <c r="I4" s="10"/>
      <c r="J4" s="10"/>
      <c r="K4" s="54"/>
    </row>
    <row r="5" spans="1:11">
      <c r="A5" s="66">
        <f>A4+31</f>
        <v>46122</v>
      </c>
      <c r="B5" s="51"/>
      <c r="C5" s="51"/>
      <c r="D5" s="51"/>
      <c r="E5" s="51"/>
      <c r="F5" s="51"/>
      <c r="G5" s="51"/>
      <c r="H5" s="68">
        <f>SUM(B5:G5)</f>
        <v>0</v>
      </c>
      <c r="I5" s="10">
        <f>H5-H4</f>
        <v>0</v>
      </c>
      <c r="J5" s="10">
        <f>H5-$H$4</f>
        <v>0</v>
      </c>
      <c r="K5" s="51"/>
    </row>
    <row r="6" spans="1:11">
      <c r="A6" s="66">
        <f>A5+31</f>
        <v>46153</v>
      </c>
      <c r="B6" s="51"/>
      <c r="C6" s="51"/>
      <c r="D6" s="51"/>
      <c r="E6" s="51"/>
      <c r="F6" s="51"/>
      <c r="G6" s="51"/>
      <c r="H6" s="68">
        <f>SUM(B6:G6)</f>
        <v>0</v>
      </c>
      <c r="I6" s="10">
        <f>H6-H5</f>
        <v>0</v>
      </c>
      <c r="J6" s="10">
        <f>H6-$H$4</f>
        <v>0</v>
      </c>
      <c r="K6" s="51"/>
    </row>
    <row r="7" spans="1:11">
      <c r="A7" s="66">
        <f>A6+30</f>
        <v>46183</v>
      </c>
      <c r="B7" s="51"/>
      <c r="C7" s="51"/>
      <c r="D7" s="51"/>
      <c r="E7" s="51"/>
      <c r="F7" s="51"/>
      <c r="G7" s="51"/>
      <c r="H7" s="68">
        <f>SUM(B7:G7)</f>
        <v>0</v>
      </c>
      <c r="I7" s="10">
        <f>H7-H6</f>
        <v>0</v>
      </c>
      <c r="J7" s="10">
        <f>H7-$H$4</f>
        <v>0</v>
      </c>
      <c r="K7" s="51"/>
    </row>
  </sheetData>
  <mergeCells count="1">
    <mergeCell ref="A2:K2"/>
  </mergeCells>
  <pageMargins left="0.75" right="0.75" top="1" bottom="1" header="0.5" footer="0.5"/>
  <pageSetup paperSize="9" orientation="portrait"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639E0-7026-49CA-8CE1-75E4917F1D5F}">
  <dimension ref="A1:A31"/>
  <sheetViews>
    <sheetView workbookViewId="0">
      <selection activeCell="A3" sqref="A3"/>
    </sheetView>
  </sheetViews>
  <sheetFormatPr defaultRowHeight="12.75"/>
  <cols>
    <col min="1" max="1" width="128" customWidth="1"/>
  </cols>
  <sheetData>
    <row r="1" spans="1:1" ht="15">
      <c r="A1" s="57" t="s">
        <v>53</v>
      </c>
    </row>
    <row r="2" spans="1:1" ht="15">
      <c r="A2" s="59" t="s">
        <v>54</v>
      </c>
    </row>
    <row r="3" spans="1:1" ht="15">
      <c r="A3" s="55" t="s">
        <v>65</v>
      </c>
    </row>
    <row r="4" spans="1:1" ht="17.25" customHeight="1">
      <c r="A4" s="55" t="s">
        <v>66</v>
      </c>
    </row>
    <row r="5" spans="1:1" ht="17.25" customHeight="1">
      <c r="A5" s="55" t="s">
        <v>82</v>
      </c>
    </row>
    <row r="6" spans="1:1" ht="15">
      <c r="A6" s="60" t="s">
        <v>71</v>
      </c>
    </row>
    <row r="7" spans="1:1" ht="15">
      <c r="A7" s="56" t="s">
        <v>67</v>
      </c>
    </row>
    <row r="8" spans="1:1" ht="15">
      <c r="A8" s="56" t="s">
        <v>68</v>
      </c>
    </row>
    <row r="9" spans="1:1" ht="15">
      <c r="A9" s="56" t="s">
        <v>69</v>
      </c>
    </row>
    <row r="10" spans="1:1" ht="15">
      <c r="A10" s="56" t="s">
        <v>70</v>
      </c>
    </row>
    <row r="11" spans="1:1" ht="15">
      <c r="A11" s="60" t="s">
        <v>72</v>
      </c>
    </row>
    <row r="12" spans="1:1" ht="15">
      <c r="A12" s="55" t="s">
        <v>55</v>
      </c>
    </row>
    <row r="13" spans="1:1" ht="30">
      <c r="A13" s="55" t="s">
        <v>56</v>
      </c>
    </row>
    <row r="14" spans="1:1" ht="15">
      <c r="A14" s="55" t="s">
        <v>57</v>
      </c>
    </row>
    <row r="15" spans="1:1" ht="30">
      <c r="A15" s="61" t="s">
        <v>73</v>
      </c>
    </row>
    <row r="16" spans="1:1" ht="15">
      <c r="A16" s="56" t="s">
        <v>76</v>
      </c>
    </row>
    <row r="17" spans="1:1" ht="15">
      <c r="A17" s="56" t="s">
        <v>74</v>
      </c>
    </row>
    <row r="18" spans="1:1" ht="15">
      <c r="A18" s="56" t="s">
        <v>63</v>
      </c>
    </row>
    <row r="19" spans="1:1" ht="15">
      <c r="A19" s="56" t="s">
        <v>75</v>
      </c>
    </row>
    <row r="20" spans="1:1" ht="15">
      <c r="A20" s="58" t="s">
        <v>64</v>
      </c>
    </row>
    <row r="21" spans="1:1" ht="15">
      <c r="A21" s="60" t="s">
        <v>77</v>
      </c>
    </row>
    <row r="22" spans="1:1" ht="15">
      <c r="A22" s="56" t="s">
        <v>58</v>
      </c>
    </row>
    <row r="23" spans="1:1" ht="15">
      <c r="A23" s="56" t="s">
        <v>59</v>
      </c>
    </row>
    <row r="24" spans="1:1" ht="15">
      <c r="A24" s="56" t="s">
        <v>60</v>
      </c>
    </row>
    <row r="25" spans="1:1" ht="15">
      <c r="A25" s="56" t="s">
        <v>78</v>
      </c>
    </row>
    <row r="26" spans="1:1" ht="60">
      <c r="A26" s="69" t="s">
        <v>97</v>
      </c>
    </row>
    <row r="27" spans="1:1" ht="15">
      <c r="A27" s="56" t="s">
        <v>61</v>
      </c>
    </row>
    <row r="28" spans="1:1" ht="15">
      <c r="A28" s="56" t="s">
        <v>62</v>
      </c>
    </row>
    <row r="29" spans="1:1" ht="15">
      <c r="A29" s="56" t="s">
        <v>79</v>
      </c>
    </row>
    <row r="30" spans="1:1" ht="15">
      <c r="A30" s="56" t="s">
        <v>80</v>
      </c>
    </row>
    <row r="31" spans="1:1" ht="15">
      <c r="A31" s="56" t="s">
        <v>81</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24A8E2-1385-46F6-B7C0-0CE0DDF4168A}">
  <sheetPr codeName="Sheet1"/>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T2:U2"/>
    <mergeCell ref="A1:B1"/>
    <mergeCell ref="E1:H1"/>
    <mergeCell ref="B2:C2"/>
    <mergeCell ref="D2:E2"/>
    <mergeCell ref="F2:G2"/>
    <mergeCell ref="H2:I2"/>
    <mergeCell ref="J2:K2"/>
    <mergeCell ref="L2:M2"/>
    <mergeCell ref="N2:O2"/>
    <mergeCell ref="P2:Q2"/>
    <mergeCell ref="R2:S2"/>
    <mergeCell ref="A21:A22"/>
    <mergeCell ref="B21:U21"/>
    <mergeCell ref="N20:O20"/>
    <mergeCell ref="P20:Q20"/>
    <mergeCell ref="R20:S20"/>
    <mergeCell ref="T20:U20"/>
    <mergeCell ref="B20:C20"/>
    <mergeCell ref="D20:E20"/>
    <mergeCell ref="F20:G20"/>
    <mergeCell ref="H20:I20"/>
    <mergeCell ref="J20:K20"/>
    <mergeCell ref="L20:M20"/>
    <mergeCell ref="O23:O24"/>
    <mergeCell ref="Q23:Q24"/>
    <mergeCell ref="S23:S24"/>
    <mergeCell ref="U23:U24"/>
    <mergeCell ref="B25:U25"/>
    <mergeCell ref="C23:C24"/>
    <mergeCell ref="E23:E24"/>
    <mergeCell ref="G23:G24"/>
    <mergeCell ref="I23:I24"/>
    <mergeCell ref="K23:K24"/>
    <mergeCell ref="M23:M24"/>
  </mergeCells>
  <conditionalFormatting sqref="B5">
    <cfRule type="expression" dxfId="831" priority="73" stopIfTrue="1">
      <formula>B5-B4&gt;0.042</formula>
    </cfRule>
  </conditionalFormatting>
  <conditionalFormatting sqref="B5:B18">
    <cfRule type="cellIs" dxfId="830" priority="72" stopIfTrue="1" operator="equal">
      <formula>0</formula>
    </cfRule>
  </conditionalFormatting>
  <conditionalFormatting sqref="B6:B17">
    <cfRule type="expression" dxfId="829" priority="74" stopIfTrue="1">
      <formula>(B6-B5)&lt;0.1</formula>
    </cfRule>
    <cfRule type="expression" dxfId="828" priority="75" stopIfTrue="1">
      <formula>(B6-B5)&gt;0.125</formula>
    </cfRule>
  </conditionalFormatting>
  <conditionalFormatting sqref="B18">
    <cfRule type="cellIs" dxfId="827" priority="76" stopIfTrue="1" operator="greaterThan">
      <formula>0.958333333333333</formula>
    </cfRule>
  </conditionalFormatting>
  <conditionalFormatting sqref="B19 D19 F19 H19 J19 L19 N19 P19 R19 T19">
    <cfRule type="expression" dxfId="826" priority="169" stopIfTrue="1">
      <formula>IF(B19&lt;&gt;0,(B19-B18)&lt;0.104,)</formula>
    </cfRule>
  </conditionalFormatting>
  <conditionalFormatting sqref="C23:C24 E23:E24 G23:G24 I23:I24 K23:K24 M23:M24 O23:O24 Q23:Q24 S23:S24 U23:U24">
    <cfRule type="cellIs" dxfId="825" priority="171" stopIfTrue="1" operator="greaterThanOrEqual">
      <formula>$A$29</formula>
    </cfRule>
    <cfRule type="cellIs" dxfId="824" priority="170" stopIfTrue="1" operator="between">
      <formula>0.1</formula>
      <formula>$A$29</formula>
    </cfRule>
  </conditionalFormatting>
  <conditionalFormatting sqref="D5">
    <cfRule type="expression" dxfId="823" priority="26" stopIfTrue="1">
      <formula>AND(D5-D4&gt;0.042, D5&lt;&gt;0, D4&lt;&gt;0)</formula>
    </cfRule>
  </conditionalFormatting>
  <conditionalFormatting sqref="D6:D17">
    <cfRule type="expression" dxfId="822" priority="69" stopIfTrue="1">
      <formula>AND(D6-D5&lt;0.1, D6&lt;&gt;0, D5&lt;&gt;0)</formula>
    </cfRule>
    <cfRule type="expression" dxfId="821" priority="70" stopIfTrue="1">
      <formula>AND(D6-D5&gt;0.125, D6&lt;&gt;0, D5&lt;&gt;0)</formula>
    </cfRule>
  </conditionalFormatting>
  <conditionalFormatting sqref="D18">
    <cfRule type="cellIs" dxfId="820" priority="71" stopIfTrue="1" operator="greaterThan">
      <formula>0.958333333333333</formula>
    </cfRule>
  </conditionalFormatting>
  <conditionalFormatting sqref="F5">
    <cfRule type="expression" dxfId="819" priority="22" stopIfTrue="1">
      <formula>AND(F5-F4&gt;0.042, F5&lt;&gt;0, F4&lt;&gt;0)</formula>
    </cfRule>
  </conditionalFormatting>
  <conditionalFormatting sqref="F6:F17">
    <cfRule type="expression" dxfId="818" priority="24" stopIfTrue="1">
      <formula>AND(F6-F5&gt;0.125, F6&lt;&gt;0, F5&lt;&gt;0)</formula>
    </cfRule>
    <cfRule type="expression" dxfId="817" priority="23" stopIfTrue="1">
      <formula>AND(F6-F5&lt;0.1, F6&lt;&gt;0, F5&lt;&gt;0)</formula>
    </cfRule>
  </conditionalFormatting>
  <conditionalFormatting sqref="F18">
    <cfRule type="cellIs" dxfId="816" priority="62" stopIfTrue="1" operator="equal">
      <formula>0</formula>
    </cfRule>
    <cfRule type="cellIs" dxfId="815" priority="66" stopIfTrue="1" operator="greaterThan">
      <formula>0.958333333333333</formula>
    </cfRule>
  </conditionalFormatting>
  <conditionalFormatting sqref="H5">
    <cfRule type="expression" dxfId="814" priority="19" stopIfTrue="1">
      <formula>AND(H5-H4&gt;0.042, H5&lt;&gt;0, H4&lt;&gt;0)</formula>
    </cfRule>
  </conditionalFormatting>
  <conditionalFormatting sqref="H6:H17">
    <cfRule type="expression" dxfId="813" priority="21" stopIfTrue="1">
      <formula>AND(H6-H5&gt;0.125, H6&lt;&gt;0, H5&lt;&gt;0)</formula>
    </cfRule>
    <cfRule type="expression" dxfId="812" priority="20" stopIfTrue="1">
      <formula>AND(H6-H5&lt;0.1, H6&lt;&gt;0, H5&lt;&gt;0)</formula>
    </cfRule>
  </conditionalFormatting>
  <conditionalFormatting sqref="H18">
    <cfRule type="cellIs" dxfId="811" priority="61" stopIfTrue="1" operator="greaterThan">
      <formula>0.958333333333333</formula>
    </cfRule>
    <cfRule type="cellIs" dxfId="810" priority="57" stopIfTrue="1" operator="equal">
      <formula>0</formula>
    </cfRule>
  </conditionalFormatting>
  <conditionalFormatting sqref="J5">
    <cfRule type="expression" dxfId="809" priority="16" stopIfTrue="1">
      <formula>AND(J5-J4&gt;0.042, J5&lt;&gt;0, J4&lt;&gt;0)</formula>
    </cfRule>
  </conditionalFormatting>
  <conditionalFormatting sqref="J6:J17">
    <cfRule type="expression" dxfId="808" priority="18" stopIfTrue="1">
      <formula>AND(J6-J5&gt;0.125, J6&lt;&gt;0, J5&lt;&gt;0)</formula>
    </cfRule>
    <cfRule type="expression" dxfId="807" priority="17" stopIfTrue="1">
      <formula>AND(J6-J5&lt;0.1, J6&lt;&gt;0, J5&lt;&gt;0)</formula>
    </cfRule>
  </conditionalFormatting>
  <conditionalFormatting sqref="J18">
    <cfRule type="cellIs" dxfId="806" priority="56" stopIfTrue="1" operator="greaterThan">
      <formula>0.958333333333333</formula>
    </cfRule>
    <cfRule type="cellIs" dxfId="805" priority="52" stopIfTrue="1" operator="equal">
      <formula>0</formula>
    </cfRule>
  </conditionalFormatting>
  <conditionalFormatting sqref="L5">
    <cfRule type="expression" dxfId="804" priority="13" stopIfTrue="1">
      <formula>AND(L5-L4&gt;0.042, L5&lt;&gt;0, L4&lt;&gt;0)</formula>
    </cfRule>
  </conditionalFormatting>
  <conditionalFormatting sqref="L6:L17">
    <cfRule type="expression" dxfId="803" priority="15" stopIfTrue="1">
      <formula>AND(L6-L5&gt;0.125, L6&lt;&gt;0, L5&lt;&gt;0)</formula>
    </cfRule>
    <cfRule type="expression" dxfId="802" priority="14" stopIfTrue="1">
      <formula>AND(L6-L5&lt;0.1, L6&lt;&gt;0, L5&lt;&gt;0)</formula>
    </cfRule>
  </conditionalFormatting>
  <conditionalFormatting sqref="L18">
    <cfRule type="cellIs" dxfId="801" priority="47" stopIfTrue="1" operator="equal">
      <formula>0</formula>
    </cfRule>
    <cfRule type="cellIs" dxfId="800" priority="51" stopIfTrue="1" operator="greaterThan">
      <formula>0.958333333333333</formula>
    </cfRule>
  </conditionalFormatting>
  <conditionalFormatting sqref="N5">
    <cfRule type="expression" dxfId="799" priority="10" stopIfTrue="1">
      <formula>AND(N5-N4&gt;0.042, N5&lt;&gt;0, N4&lt;&gt;0)</formula>
    </cfRule>
  </conditionalFormatting>
  <conditionalFormatting sqref="N6:N17">
    <cfRule type="expression" dxfId="798" priority="12" stopIfTrue="1">
      <formula>AND(N6-N5&gt;0.125, N6&lt;&gt;0, N5&lt;&gt;0)</formula>
    </cfRule>
    <cfRule type="expression" dxfId="797" priority="11" stopIfTrue="1">
      <formula>AND(N6-N5&lt;0.1, N6&lt;&gt;0, N5&lt;&gt;0)</formula>
    </cfRule>
  </conditionalFormatting>
  <conditionalFormatting sqref="N18">
    <cfRule type="cellIs" dxfId="796" priority="42" stopIfTrue="1" operator="equal">
      <formula>0</formula>
    </cfRule>
    <cfRule type="cellIs" dxfId="795" priority="46" stopIfTrue="1" operator="greaterThan">
      <formula>0.958333333333333</formula>
    </cfRule>
  </conditionalFormatting>
  <conditionalFormatting sqref="P5">
    <cfRule type="expression" dxfId="794" priority="7" stopIfTrue="1">
      <formula>AND(P5-P4&gt;0.042, P5&lt;&gt;0, P4&lt;&gt;0)</formula>
    </cfRule>
  </conditionalFormatting>
  <conditionalFormatting sqref="P6:P17">
    <cfRule type="expression" dxfId="793" priority="9" stopIfTrue="1">
      <formula>AND(P6-P5&gt;0.125, P6&lt;&gt;0, P5&lt;&gt;0)</formula>
    </cfRule>
    <cfRule type="expression" dxfId="792" priority="8" stopIfTrue="1">
      <formula>AND(P6-P5&lt;0.1, P6&lt;&gt;0, P5&lt;&gt;0)</formula>
    </cfRule>
  </conditionalFormatting>
  <conditionalFormatting sqref="P18">
    <cfRule type="cellIs" dxfId="791" priority="37" stopIfTrue="1" operator="equal">
      <formula>0</formula>
    </cfRule>
    <cfRule type="cellIs" dxfId="790" priority="41" stopIfTrue="1" operator="greaterThan">
      <formula>0.958333333333333</formula>
    </cfRule>
  </conditionalFormatting>
  <conditionalFormatting sqref="R5">
    <cfRule type="expression" dxfId="789" priority="4" stopIfTrue="1">
      <formula>AND(R5-R4&gt;0.042, R5&lt;&gt;0, R4&lt;&gt;0)</formula>
    </cfRule>
  </conditionalFormatting>
  <conditionalFormatting sqref="R6:R17">
    <cfRule type="expression" dxfId="788" priority="6" stopIfTrue="1">
      <formula>AND(R6-R5&gt;0.125, R6&lt;&gt;0, R5&lt;&gt;0)</formula>
    </cfRule>
    <cfRule type="expression" dxfId="787" priority="5" stopIfTrue="1">
      <formula>AND(R6-R5&lt;0.1, R6&lt;&gt;0, R5&lt;&gt;0)</formula>
    </cfRule>
  </conditionalFormatting>
  <conditionalFormatting sqref="R18">
    <cfRule type="cellIs" dxfId="786" priority="36" stopIfTrue="1" operator="greaterThan">
      <formula>0.958333333333333</formula>
    </cfRule>
    <cfRule type="cellIs" dxfId="785" priority="32" stopIfTrue="1" operator="equal">
      <formula>0</formula>
    </cfRule>
  </conditionalFormatting>
  <conditionalFormatting sqref="T5">
    <cfRule type="expression" dxfId="784" priority="1" stopIfTrue="1">
      <formula>AND(T5-T4&gt;0.042, T5&lt;&gt;0, T4&lt;&gt;0)</formula>
    </cfRule>
  </conditionalFormatting>
  <conditionalFormatting sqref="T6:T17">
    <cfRule type="expression" dxfId="783" priority="3" stopIfTrue="1">
      <formula>AND(T6-T5&gt;0.125, T6&lt;&gt;0, T5&lt;&gt;0)</formula>
    </cfRule>
    <cfRule type="expression" dxfId="782" priority="2" stopIfTrue="1">
      <formula>AND(T6-T5&lt;0.1, T6&lt;&gt;0, T5&lt;&gt;0)</formula>
    </cfRule>
  </conditionalFormatting>
  <conditionalFormatting sqref="T18">
    <cfRule type="cellIs" dxfId="781" priority="31" stopIfTrue="1" operator="greaterThan">
      <formula>0.958333333333333</formula>
    </cfRule>
    <cfRule type="cellIs" dxfId="780" priority="27" stopIfTrue="1" operator="equal">
      <formula>0</formula>
    </cfRule>
  </conditionalFormatting>
  <pageMargins left="0.42" right="0.22" top="0.5" bottom="0.22" header="0.5" footer="0.22"/>
  <pageSetup paperSize="9" orientation="landscape" r:id="rId1"/>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BBD3A-089C-4C50-9EF4-0A1863F4539D}">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779" priority="46" stopIfTrue="1">
      <formula>B5-B4&gt;0.042</formula>
    </cfRule>
  </conditionalFormatting>
  <conditionalFormatting sqref="B5:B18">
    <cfRule type="cellIs" dxfId="778" priority="45" stopIfTrue="1" operator="equal">
      <formula>0</formula>
    </cfRule>
  </conditionalFormatting>
  <conditionalFormatting sqref="B6:B17">
    <cfRule type="expression" dxfId="777" priority="47" stopIfTrue="1">
      <formula>(B6-B5)&lt;0.1</formula>
    </cfRule>
    <cfRule type="expression" dxfId="776" priority="48" stopIfTrue="1">
      <formula>(B6-B5)&gt;0.125</formula>
    </cfRule>
  </conditionalFormatting>
  <conditionalFormatting sqref="B18">
    <cfRule type="cellIs" dxfId="775" priority="49" stopIfTrue="1" operator="greaterThan">
      <formula>0.958333333333333</formula>
    </cfRule>
  </conditionalFormatting>
  <conditionalFormatting sqref="B19 D19 F19 H19 J19 L19 N19 P19 R19 T19">
    <cfRule type="expression" dxfId="774" priority="50" stopIfTrue="1">
      <formula>IF(B19&lt;&gt;0,(B19-B18)&lt;0.104,)</formula>
    </cfRule>
  </conditionalFormatting>
  <conditionalFormatting sqref="C23:C24 E23:E24 G23:G24 I23:I24 K23:K24 M23:M24 O23:O24 Q23:Q24 S23:S24 U23:U24">
    <cfRule type="cellIs" dxfId="772" priority="51" stopIfTrue="1" operator="between">
      <formula>0.1</formula>
      <formula>$A$29</formula>
    </cfRule>
    <cfRule type="cellIs" dxfId="773" priority="52" stopIfTrue="1" operator="greaterThanOrEqual">
      <formula>$A$29</formula>
    </cfRule>
  </conditionalFormatting>
  <conditionalFormatting sqref="D5">
    <cfRule type="expression" dxfId="771" priority="25" stopIfTrue="1">
      <formula>AND(D5-D4&gt;0.042, D5&lt;&gt;0, D4&lt;&gt;0)</formula>
    </cfRule>
  </conditionalFormatting>
  <conditionalFormatting sqref="D6:D17">
    <cfRule type="expression" dxfId="770" priority="42" stopIfTrue="1">
      <formula>AND(D6-D5&lt;0.1, D6&lt;&gt;0, D5&lt;&gt;0)</formula>
    </cfRule>
    <cfRule type="expression" dxfId="769" priority="43" stopIfTrue="1">
      <formula>AND(D6-D5&gt;0.125, D6&lt;&gt;0, D5&lt;&gt;0)</formula>
    </cfRule>
  </conditionalFormatting>
  <conditionalFormatting sqref="D18">
    <cfRule type="cellIs" dxfId="768" priority="44" stopIfTrue="1" operator="greaterThan">
      <formula>0.958333333333333</formula>
    </cfRule>
  </conditionalFormatting>
  <conditionalFormatting sqref="F5">
    <cfRule type="expression" dxfId="767" priority="22" stopIfTrue="1">
      <formula>AND(F5-F4&gt;0.042, F5&lt;&gt;0, F4&lt;&gt;0)</formula>
    </cfRule>
  </conditionalFormatting>
  <conditionalFormatting sqref="F6:F17">
    <cfRule type="expression" dxfId="765" priority="23" stopIfTrue="1">
      <formula>AND(F6-F5&lt;0.1, F6&lt;&gt;0, F5&lt;&gt;0)</formula>
    </cfRule>
    <cfRule type="expression" dxfId="766" priority="24" stopIfTrue="1">
      <formula>AND(F6-F5&gt;0.125, F6&lt;&gt;0, F5&lt;&gt;0)</formula>
    </cfRule>
  </conditionalFormatting>
  <conditionalFormatting sqref="F18">
    <cfRule type="cellIs" dxfId="764" priority="40" stopIfTrue="1" operator="equal">
      <formula>0</formula>
    </cfRule>
    <cfRule type="cellIs" dxfId="763" priority="41" stopIfTrue="1" operator="greaterThan">
      <formula>0.958333333333333</formula>
    </cfRule>
  </conditionalFormatting>
  <conditionalFormatting sqref="H5">
    <cfRule type="expression" dxfId="762" priority="19" stopIfTrue="1">
      <formula>AND(H5-H4&gt;0.042, H5&lt;&gt;0, H4&lt;&gt;0)</formula>
    </cfRule>
  </conditionalFormatting>
  <conditionalFormatting sqref="H6:H17">
    <cfRule type="expression" dxfId="760" priority="20" stopIfTrue="1">
      <formula>AND(H6-H5&lt;0.1, H6&lt;&gt;0, H5&lt;&gt;0)</formula>
    </cfRule>
    <cfRule type="expression" dxfId="761" priority="21" stopIfTrue="1">
      <formula>AND(H6-H5&gt;0.125, H6&lt;&gt;0, H5&lt;&gt;0)</formula>
    </cfRule>
  </conditionalFormatting>
  <conditionalFormatting sqref="H18">
    <cfRule type="cellIs" dxfId="758" priority="38" stopIfTrue="1" operator="equal">
      <formula>0</formula>
    </cfRule>
    <cfRule type="cellIs" dxfId="759" priority="39" stopIfTrue="1" operator="greaterThan">
      <formula>0.958333333333333</formula>
    </cfRule>
  </conditionalFormatting>
  <conditionalFormatting sqref="J5">
    <cfRule type="expression" dxfId="757" priority="16" stopIfTrue="1">
      <formula>AND(J5-J4&gt;0.042, J5&lt;&gt;0, J4&lt;&gt;0)</formula>
    </cfRule>
  </conditionalFormatting>
  <conditionalFormatting sqref="J6:J17">
    <cfRule type="expression" dxfId="755" priority="17" stopIfTrue="1">
      <formula>AND(J6-J5&lt;0.1, J6&lt;&gt;0, J5&lt;&gt;0)</formula>
    </cfRule>
    <cfRule type="expression" dxfId="756" priority="18" stopIfTrue="1">
      <formula>AND(J6-J5&gt;0.125, J6&lt;&gt;0, J5&lt;&gt;0)</formula>
    </cfRule>
  </conditionalFormatting>
  <conditionalFormatting sqref="J18">
    <cfRule type="cellIs" dxfId="753" priority="36" stopIfTrue="1" operator="equal">
      <formula>0</formula>
    </cfRule>
    <cfRule type="cellIs" dxfId="754" priority="37" stopIfTrue="1" operator="greaterThan">
      <formula>0.958333333333333</formula>
    </cfRule>
  </conditionalFormatting>
  <conditionalFormatting sqref="L5">
    <cfRule type="expression" dxfId="752" priority="13" stopIfTrue="1">
      <formula>AND(L5-L4&gt;0.042, L5&lt;&gt;0, L4&lt;&gt;0)</formula>
    </cfRule>
  </conditionalFormatting>
  <conditionalFormatting sqref="L6:L17">
    <cfRule type="expression" dxfId="750" priority="14" stopIfTrue="1">
      <formula>AND(L6-L5&lt;0.1, L6&lt;&gt;0, L5&lt;&gt;0)</formula>
    </cfRule>
    <cfRule type="expression" dxfId="751" priority="15" stopIfTrue="1">
      <formula>AND(L6-L5&gt;0.125, L6&lt;&gt;0, L5&lt;&gt;0)</formula>
    </cfRule>
  </conditionalFormatting>
  <conditionalFormatting sqref="L18">
    <cfRule type="cellIs" dxfId="749" priority="34" stopIfTrue="1" operator="equal">
      <formula>0</formula>
    </cfRule>
    <cfRule type="cellIs" dxfId="748" priority="35" stopIfTrue="1" operator="greaterThan">
      <formula>0.958333333333333</formula>
    </cfRule>
  </conditionalFormatting>
  <conditionalFormatting sqref="N5">
    <cfRule type="expression" dxfId="747" priority="10" stopIfTrue="1">
      <formula>AND(N5-N4&gt;0.042, N5&lt;&gt;0, N4&lt;&gt;0)</formula>
    </cfRule>
  </conditionalFormatting>
  <conditionalFormatting sqref="N6:N17">
    <cfRule type="expression" dxfId="745" priority="11" stopIfTrue="1">
      <formula>AND(N6-N5&lt;0.1, N6&lt;&gt;0, N5&lt;&gt;0)</formula>
    </cfRule>
    <cfRule type="expression" dxfId="746" priority="12" stopIfTrue="1">
      <formula>AND(N6-N5&gt;0.125, N6&lt;&gt;0, N5&lt;&gt;0)</formula>
    </cfRule>
  </conditionalFormatting>
  <conditionalFormatting sqref="N18">
    <cfRule type="cellIs" dxfId="744" priority="32" stopIfTrue="1" operator="equal">
      <formula>0</formula>
    </cfRule>
    <cfRule type="cellIs" dxfId="743" priority="33" stopIfTrue="1" operator="greaterThan">
      <formula>0.958333333333333</formula>
    </cfRule>
  </conditionalFormatting>
  <conditionalFormatting sqref="P5">
    <cfRule type="expression" dxfId="742" priority="7" stopIfTrue="1">
      <formula>AND(P5-P4&gt;0.042, P5&lt;&gt;0, P4&lt;&gt;0)</formula>
    </cfRule>
  </conditionalFormatting>
  <conditionalFormatting sqref="P6:P17">
    <cfRule type="expression" dxfId="740" priority="8" stopIfTrue="1">
      <formula>AND(P6-P5&lt;0.1, P6&lt;&gt;0, P5&lt;&gt;0)</formula>
    </cfRule>
    <cfRule type="expression" dxfId="741" priority="9" stopIfTrue="1">
      <formula>AND(P6-P5&gt;0.125, P6&lt;&gt;0, P5&lt;&gt;0)</formula>
    </cfRule>
  </conditionalFormatting>
  <conditionalFormatting sqref="P18">
    <cfRule type="cellIs" dxfId="739" priority="30" stopIfTrue="1" operator="equal">
      <formula>0</formula>
    </cfRule>
    <cfRule type="cellIs" dxfId="738" priority="31" stopIfTrue="1" operator="greaterThan">
      <formula>0.958333333333333</formula>
    </cfRule>
  </conditionalFormatting>
  <conditionalFormatting sqref="R5">
    <cfRule type="expression" dxfId="737" priority="4" stopIfTrue="1">
      <formula>AND(R5-R4&gt;0.042, R5&lt;&gt;0, R4&lt;&gt;0)</formula>
    </cfRule>
  </conditionalFormatting>
  <conditionalFormatting sqref="R6:R17">
    <cfRule type="expression" dxfId="735" priority="5" stopIfTrue="1">
      <formula>AND(R6-R5&lt;0.1, R6&lt;&gt;0, R5&lt;&gt;0)</formula>
    </cfRule>
    <cfRule type="expression" dxfId="736" priority="6" stopIfTrue="1">
      <formula>AND(R6-R5&gt;0.125, R6&lt;&gt;0, R5&lt;&gt;0)</formula>
    </cfRule>
  </conditionalFormatting>
  <conditionalFormatting sqref="R18">
    <cfRule type="cellIs" dxfId="733" priority="28" stopIfTrue="1" operator="equal">
      <formula>0</formula>
    </cfRule>
    <cfRule type="cellIs" dxfId="734" priority="29" stopIfTrue="1" operator="greaterThan">
      <formula>0.958333333333333</formula>
    </cfRule>
  </conditionalFormatting>
  <conditionalFormatting sqref="T5">
    <cfRule type="expression" dxfId="732" priority="1" stopIfTrue="1">
      <formula>AND(T5-T4&gt;0.042, T5&lt;&gt;0, T4&lt;&gt;0)</formula>
    </cfRule>
  </conditionalFormatting>
  <conditionalFormatting sqref="T6:T17">
    <cfRule type="expression" dxfId="730" priority="2" stopIfTrue="1">
      <formula>AND(T6-T5&lt;0.1, T6&lt;&gt;0, T5&lt;&gt;0)</formula>
    </cfRule>
    <cfRule type="expression" dxfId="731" priority="3" stopIfTrue="1">
      <formula>AND(T6-T5&gt;0.125, T6&lt;&gt;0, T5&lt;&gt;0)</formula>
    </cfRule>
  </conditionalFormatting>
  <conditionalFormatting sqref="T18">
    <cfRule type="cellIs" dxfId="728" priority="26" stopIfTrue="1" operator="equal">
      <formula>0</formula>
    </cfRule>
    <cfRule type="cellIs" dxfId="729"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56A74-D449-4EEF-9D74-9B03ABEE016C}">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727" priority="46" stopIfTrue="1">
      <formula>B5-B4&gt;0.042</formula>
    </cfRule>
  </conditionalFormatting>
  <conditionalFormatting sqref="B5:B18">
    <cfRule type="cellIs" dxfId="726" priority="45" stopIfTrue="1" operator="equal">
      <formula>0</formula>
    </cfRule>
  </conditionalFormatting>
  <conditionalFormatting sqref="B6:B17">
    <cfRule type="expression" dxfId="725" priority="47" stopIfTrue="1">
      <formula>(B6-B5)&lt;0.1</formula>
    </cfRule>
    <cfRule type="expression" dxfId="724" priority="48" stopIfTrue="1">
      <formula>(B6-B5)&gt;0.125</formula>
    </cfRule>
  </conditionalFormatting>
  <conditionalFormatting sqref="B18">
    <cfRule type="cellIs" dxfId="723" priority="49" stopIfTrue="1" operator="greaterThan">
      <formula>0.958333333333333</formula>
    </cfRule>
  </conditionalFormatting>
  <conditionalFormatting sqref="B19 D19 F19 H19 J19 L19 N19 P19 R19 T19">
    <cfRule type="expression" dxfId="722" priority="50" stopIfTrue="1">
      <formula>IF(B19&lt;&gt;0,(B19-B18)&lt;0.104,)</formula>
    </cfRule>
  </conditionalFormatting>
  <conditionalFormatting sqref="C23:C24 E23:E24 G23:G24 I23:I24 K23:K24 M23:M24 O23:O24 Q23:Q24 S23:S24 U23:U24">
    <cfRule type="cellIs" dxfId="721" priority="51" stopIfTrue="1" operator="between">
      <formula>0.1</formula>
      <formula>$A$29</formula>
    </cfRule>
    <cfRule type="cellIs" dxfId="720" priority="52" stopIfTrue="1" operator="greaterThanOrEqual">
      <formula>$A$29</formula>
    </cfRule>
  </conditionalFormatting>
  <conditionalFormatting sqref="D5">
    <cfRule type="expression" dxfId="719" priority="25" stopIfTrue="1">
      <formula>AND(D5-D4&gt;0.042, D5&lt;&gt;0, D4&lt;&gt;0)</formula>
    </cfRule>
  </conditionalFormatting>
  <conditionalFormatting sqref="D6:D17">
    <cfRule type="expression" dxfId="718" priority="42" stopIfTrue="1">
      <formula>AND(D6-D5&lt;0.1, D6&lt;&gt;0, D5&lt;&gt;0)</formula>
    </cfRule>
    <cfRule type="expression" dxfId="717" priority="43" stopIfTrue="1">
      <formula>AND(D6-D5&gt;0.125, D6&lt;&gt;0, D5&lt;&gt;0)</formula>
    </cfRule>
  </conditionalFormatting>
  <conditionalFormatting sqref="D18">
    <cfRule type="cellIs" dxfId="716" priority="44" stopIfTrue="1" operator="greaterThan">
      <formula>0.958333333333333</formula>
    </cfRule>
  </conditionalFormatting>
  <conditionalFormatting sqref="F5">
    <cfRule type="expression" dxfId="715" priority="22" stopIfTrue="1">
      <formula>AND(F5-F4&gt;0.042, F5&lt;&gt;0, F4&lt;&gt;0)</formula>
    </cfRule>
  </conditionalFormatting>
  <conditionalFormatting sqref="F6:F17">
    <cfRule type="expression" dxfId="714" priority="23" stopIfTrue="1">
      <formula>AND(F6-F5&lt;0.1, F6&lt;&gt;0, F5&lt;&gt;0)</formula>
    </cfRule>
    <cfRule type="expression" dxfId="713" priority="24" stopIfTrue="1">
      <formula>AND(F6-F5&gt;0.125, F6&lt;&gt;0, F5&lt;&gt;0)</formula>
    </cfRule>
  </conditionalFormatting>
  <conditionalFormatting sqref="F18">
    <cfRule type="cellIs" dxfId="712" priority="40" stopIfTrue="1" operator="equal">
      <formula>0</formula>
    </cfRule>
    <cfRule type="cellIs" dxfId="711" priority="41" stopIfTrue="1" operator="greaterThan">
      <formula>0.958333333333333</formula>
    </cfRule>
  </conditionalFormatting>
  <conditionalFormatting sqref="H5">
    <cfRule type="expression" dxfId="710" priority="19" stopIfTrue="1">
      <formula>AND(H5-H4&gt;0.042, H5&lt;&gt;0, H4&lt;&gt;0)</formula>
    </cfRule>
  </conditionalFormatting>
  <conditionalFormatting sqref="H6:H17">
    <cfRule type="expression" dxfId="709" priority="20" stopIfTrue="1">
      <formula>AND(H6-H5&lt;0.1, H6&lt;&gt;0, H5&lt;&gt;0)</formula>
    </cfRule>
    <cfRule type="expression" dxfId="708" priority="21" stopIfTrue="1">
      <formula>AND(H6-H5&gt;0.125, H6&lt;&gt;0, H5&lt;&gt;0)</formula>
    </cfRule>
  </conditionalFormatting>
  <conditionalFormatting sqref="H18">
    <cfRule type="cellIs" dxfId="707" priority="38" stopIfTrue="1" operator="equal">
      <formula>0</formula>
    </cfRule>
    <cfRule type="cellIs" dxfId="706" priority="39" stopIfTrue="1" operator="greaterThan">
      <formula>0.958333333333333</formula>
    </cfRule>
  </conditionalFormatting>
  <conditionalFormatting sqref="J5">
    <cfRule type="expression" dxfId="705" priority="16" stopIfTrue="1">
      <formula>AND(J5-J4&gt;0.042, J5&lt;&gt;0, J4&lt;&gt;0)</formula>
    </cfRule>
  </conditionalFormatting>
  <conditionalFormatting sqref="J6:J17">
    <cfRule type="expression" dxfId="704" priority="17" stopIfTrue="1">
      <formula>AND(J6-J5&lt;0.1, J6&lt;&gt;0, J5&lt;&gt;0)</formula>
    </cfRule>
    <cfRule type="expression" dxfId="703" priority="18" stopIfTrue="1">
      <formula>AND(J6-J5&gt;0.125, J6&lt;&gt;0, J5&lt;&gt;0)</formula>
    </cfRule>
  </conditionalFormatting>
  <conditionalFormatting sqref="J18">
    <cfRule type="cellIs" dxfId="702" priority="36" stopIfTrue="1" operator="equal">
      <formula>0</formula>
    </cfRule>
    <cfRule type="cellIs" dxfId="701" priority="37" stopIfTrue="1" operator="greaterThan">
      <formula>0.958333333333333</formula>
    </cfRule>
  </conditionalFormatting>
  <conditionalFormatting sqref="L5">
    <cfRule type="expression" dxfId="700" priority="13" stopIfTrue="1">
      <formula>AND(L5-L4&gt;0.042, L5&lt;&gt;0, L4&lt;&gt;0)</formula>
    </cfRule>
  </conditionalFormatting>
  <conditionalFormatting sqref="L6:L17">
    <cfRule type="expression" dxfId="699" priority="14" stopIfTrue="1">
      <formula>AND(L6-L5&lt;0.1, L6&lt;&gt;0, L5&lt;&gt;0)</formula>
    </cfRule>
    <cfRule type="expression" dxfId="698" priority="15" stopIfTrue="1">
      <formula>AND(L6-L5&gt;0.125, L6&lt;&gt;0, L5&lt;&gt;0)</formula>
    </cfRule>
  </conditionalFormatting>
  <conditionalFormatting sqref="L18">
    <cfRule type="cellIs" dxfId="697" priority="34" stopIfTrue="1" operator="equal">
      <formula>0</formula>
    </cfRule>
    <cfRule type="cellIs" dxfId="696" priority="35" stopIfTrue="1" operator="greaterThan">
      <formula>0.958333333333333</formula>
    </cfRule>
  </conditionalFormatting>
  <conditionalFormatting sqref="N5">
    <cfRule type="expression" dxfId="695" priority="10" stopIfTrue="1">
      <formula>AND(N5-N4&gt;0.042, N5&lt;&gt;0, N4&lt;&gt;0)</formula>
    </cfRule>
  </conditionalFormatting>
  <conditionalFormatting sqref="N6:N17">
    <cfRule type="expression" dxfId="694" priority="11" stopIfTrue="1">
      <formula>AND(N6-N5&lt;0.1, N6&lt;&gt;0, N5&lt;&gt;0)</formula>
    </cfRule>
    <cfRule type="expression" dxfId="693" priority="12" stopIfTrue="1">
      <formula>AND(N6-N5&gt;0.125, N6&lt;&gt;0, N5&lt;&gt;0)</formula>
    </cfRule>
  </conditionalFormatting>
  <conditionalFormatting sqref="N18">
    <cfRule type="cellIs" dxfId="692" priority="32" stopIfTrue="1" operator="equal">
      <formula>0</formula>
    </cfRule>
    <cfRule type="cellIs" dxfId="691" priority="33" stopIfTrue="1" operator="greaterThan">
      <formula>0.958333333333333</formula>
    </cfRule>
  </conditionalFormatting>
  <conditionalFormatting sqref="P5">
    <cfRule type="expression" dxfId="690" priority="7" stopIfTrue="1">
      <formula>AND(P5-P4&gt;0.042, P5&lt;&gt;0, P4&lt;&gt;0)</formula>
    </cfRule>
  </conditionalFormatting>
  <conditionalFormatting sqref="P6:P17">
    <cfRule type="expression" dxfId="689" priority="8" stopIfTrue="1">
      <formula>AND(P6-P5&lt;0.1, P6&lt;&gt;0, P5&lt;&gt;0)</formula>
    </cfRule>
    <cfRule type="expression" dxfId="688" priority="9" stopIfTrue="1">
      <formula>AND(P6-P5&gt;0.125, P6&lt;&gt;0, P5&lt;&gt;0)</formula>
    </cfRule>
  </conditionalFormatting>
  <conditionalFormatting sqref="P18">
    <cfRule type="cellIs" dxfId="687" priority="30" stopIfTrue="1" operator="equal">
      <formula>0</formula>
    </cfRule>
    <cfRule type="cellIs" dxfId="686" priority="31" stopIfTrue="1" operator="greaterThan">
      <formula>0.958333333333333</formula>
    </cfRule>
  </conditionalFormatting>
  <conditionalFormatting sqref="R5">
    <cfRule type="expression" dxfId="685" priority="4" stopIfTrue="1">
      <formula>AND(R5-R4&gt;0.042, R5&lt;&gt;0, R4&lt;&gt;0)</formula>
    </cfRule>
  </conditionalFormatting>
  <conditionalFormatting sqref="R6:R17">
    <cfRule type="expression" dxfId="684" priority="5" stopIfTrue="1">
      <formula>AND(R6-R5&lt;0.1, R6&lt;&gt;0, R5&lt;&gt;0)</formula>
    </cfRule>
    <cfRule type="expression" dxfId="683" priority="6" stopIfTrue="1">
      <formula>AND(R6-R5&gt;0.125, R6&lt;&gt;0, R5&lt;&gt;0)</formula>
    </cfRule>
  </conditionalFormatting>
  <conditionalFormatting sqref="R18">
    <cfRule type="cellIs" dxfId="682" priority="28" stopIfTrue="1" operator="equal">
      <formula>0</formula>
    </cfRule>
    <cfRule type="cellIs" dxfId="681" priority="29" stopIfTrue="1" operator="greaterThan">
      <formula>0.958333333333333</formula>
    </cfRule>
  </conditionalFormatting>
  <conditionalFormatting sqref="T5">
    <cfRule type="expression" dxfId="680" priority="1" stopIfTrue="1">
      <formula>AND(T5-T4&gt;0.042, T5&lt;&gt;0, T4&lt;&gt;0)</formula>
    </cfRule>
  </conditionalFormatting>
  <conditionalFormatting sqref="T6:T17">
    <cfRule type="expression" dxfId="679" priority="2" stopIfTrue="1">
      <formula>AND(T6-T5&lt;0.1, T6&lt;&gt;0, T5&lt;&gt;0)</formula>
    </cfRule>
    <cfRule type="expression" dxfId="678" priority="3" stopIfTrue="1">
      <formula>AND(T6-T5&gt;0.125, T6&lt;&gt;0, T5&lt;&gt;0)</formula>
    </cfRule>
  </conditionalFormatting>
  <conditionalFormatting sqref="T18">
    <cfRule type="cellIs" dxfId="677" priority="26" stopIfTrue="1" operator="equal">
      <formula>0</formula>
    </cfRule>
    <cfRule type="cellIs" dxfId="676"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DA69C-DB88-4437-9005-57AFFBE521B5}">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675" priority="46" stopIfTrue="1">
      <formula>B5-B4&gt;0.042</formula>
    </cfRule>
  </conditionalFormatting>
  <conditionalFormatting sqref="B5:B18">
    <cfRule type="cellIs" dxfId="674" priority="45" stopIfTrue="1" operator="equal">
      <formula>0</formula>
    </cfRule>
  </conditionalFormatting>
  <conditionalFormatting sqref="B6:B17">
    <cfRule type="expression" dxfId="673" priority="47" stopIfTrue="1">
      <formula>(B6-B5)&lt;0.1</formula>
    </cfRule>
    <cfRule type="expression" dxfId="672" priority="48" stopIfTrue="1">
      <formula>(B6-B5)&gt;0.125</formula>
    </cfRule>
  </conditionalFormatting>
  <conditionalFormatting sqref="B18">
    <cfRule type="cellIs" dxfId="671" priority="49" stopIfTrue="1" operator="greaterThan">
      <formula>0.958333333333333</formula>
    </cfRule>
  </conditionalFormatting>
  <conditionalFormatting sqref="B19 D19 F19 H19 J19 L19 N19 P19 R19 T19">
    <cfRule type="expression" dxfId="670" priority="50" stopIfTrue="1">
      <formula>IF(B19&lt;&gt;0,(B19-B18)&lt;0.104,)</formula>
    </cfRule>
  </conditionalFormatting>
  <conditionalFormatting sqref="C23:C24 E23:E24 G23:G24 I23:I24 K23:K24 M23:M24 O23:O24 Q23:Q24 S23:S24 U23:U24">
    <cfRule type="cellIs" dxfId="669" priority="51" stopIfTrue="1" operator="between">
      <formula>0.1</formula>
      <formula>$A$29</formula>
    </cfRule>
    <cfRule type="cellIs" dxfId="668" priority="52" stopIfTrue="1" operator="greaterThanOrEqual">
      <formula>$A$29</formula>
    </cfRule>
  </conditionalFormatting>
  <conditionalFormatting sqref="D5">
    <cfRule type="expression" dxfId="667" priority="25" stopIfTrue="1">
      <formula>AND(D5-D4&gt;0.042, D5&lt;&gt;0, D4&lt;&gt;0)</formula>
    </cfRule>
  </conditionalFormatting>
  <conditionalFormatting sqref="D6:D17">
    <cfRule type="expression" dxfId="666" priority="42" stopIfTrue="1">
      <formula>AND(D6-D5&lt;0.1, D6&lt;&gt;0, D5&lt;&gt;0)</formula>
    </cfRule>
    <cfRule type="expression" dxfId="665" priority="43" stopIfTrue="1">
      <formula>AND(D6-D5&gt;0.125, D6&lt;&gt;0, D5&lt;&gt;0)</formula>
    </cfRule>
  </conditionalFormatting>
  <conditionalFormatting sqref="D18">
    <cfRule type="cellIs" dxfId="664" priority="44" stopIfTrue="1" operator="greaterThan">
      <formula>0.958333333333333</formula>
    </cfRule>
  </conditionalFormatting>
  <conditionalFormatting sqref="F5">
    <cfRule type="expression" dxfId="663" priority="22" stopIfTrue="1">
      <formula>AND(F5-F4&gt;0.042, F5&lt;&gt;0, F4&lt;&gt;0)</formula>
    </cfRule>
  </conditionalFormatting>
  <conditionalFormatting sqref="F6:F17">
    <cfRule type="expression" dxfId="662" priority="23" stopIfTrue="1">
      <formula>AND(F6-F5&lt;0.1, F6&lt;&gt;0, F5&lt;&gt;0)</formula>
    </cfRule>
    <cfRule type="expression" dxfId="661" priority="24" stopIfTrue="1">
      <formula>AND(F6-F5&gt;0.125, F6&lt;&gt;0, F5&lt;&gt;0)</formula>
    </cfRule>
  </conditionalFormatting>
  <conditionalFormatting sqref="F18">
    <cfRule type="cellIs" dxfId="660" priority="40" stopIfTrue="1" operator="equal">
      <formula>0</formula>
    </cfRule>
    <cfRule type="cellIs" dxfId="659" priority="41" stopIfTrue="1" operator="greaterThan">
      <formula>0.958333333333333</formula>
    </cfRule>
  </conditionalFormatting>
  <conditionalFormatting sqref="H5">
    <cfRule type="expression" dxfId="658" priority="19" stopIfTrue="1">
      <formula>AND(H5-H4&gt;0.042, H5&lt;&gt;0, H4&lt;&gt;0)</formula>
    </cfRule>
  </conditionalFormatting>
  <conditionalFormatting sqref="H6:H17">
    <cfRule type="expression" dxfId="657" priority="20" stopIfTrue="1">
      <formula>AND(H6-H5&lt;0.1, H6&lt;&gt;0, H5&lt;&gt;0)</formula>
    </cfRule>
    <cfRule type="expression" dxfId="656" priority="21" stopIfTrue="1">
      <formula>AND(H6-H5&gt;0.125, H6&lt;&gt;0, H5&lt;&gt;0)</formula>
    </cfRule>
  </conditionalFormatting>
  <conditionalFormatting sqref="H18">
    <cfRule type="cellIs" dxfId="655" priority="38" stopIfTrue="1" operator="equal">
      <formula>0</formula>
    </cfRule>
    <cfRule type="cellIs" dxfId="654" priority="39" stopIfTrue="1" operator="greaterThan">
      <formula>0.958333333333333</formula>
    </cfRule>
  </conditionalFormatting>
  <conditionalFormatting sqref="J5">
    <cfRule type="expression" dxfId="653" priority="16" stopIfTrue="1">
      <formula>AND(J5-J4&gt;0.042, J5&lt;&gt;0, J4&lt;&gt;0)</formula>
    </cfRule>
  </conditionalFormatting>
  <conditionalFormatting sqref="J6:J17">
    <cfRule type="expression" dxfId="652" priority="17" stopIfTrue="1">
      <formula>AND(J6-J5&lt;0.1, J6&lt;&gt;0, J5&lt;&gt;0)</formula>
    </cfRule>
    <cfRule type="expression" dxfId="651" priority="18" stopIfTrue="1">
      <formula>AND(J6-J5&gt;0.125, J6&lt;&gt;0, J5&lt;&gt;0)</formula>
    </cfRule>
  </conditionalFormatting>
  <conditionalFormatting sqref="J18">
    <cfRule type="cellIs" dxfId="650" priority="36" stopIfTrue="1" operator="equal">
      <formula>0</formula>
    </cfRule>
    <cfRule type="cellIs" dxfId="649" priority="37" stopIfTrue="1" operator="greaterThan">
      <formula>0.958333333333333</formula>
    </cfRule>
  </conditionalFormatting>
  <conditionalFormatting sqref="L5">
    <cfRule type="expression" dxfId="648" priority="13" stopIfTrue="1">
      <formula>AND(L5-L4&gt;0.042, L5&lt;&gt;0, L4&lt;&gt;0)</formula>
    </cfRule>
  </conditionalFormatting>
  <conditionalFormatting sqref="L6:L17">
    <cfRule type="expression" dxfId="647" priority="14" stopIfTrue="1">
      <formula>AND(L6-L5&lt;0.1, L6&lt;&gt;0, L5&lt;&gt;0)</formula>
    </cfRule>
    <cfRule type="expression" dxfId="646" priority="15" stopIfTrue="1">
      <formula>AND(L6-L5&gt;0.125, L6&lt;&gt;0, L5&lt;&gt;0)</formula>
    </cfRule>
  </conditionalFormatting>
  <conditionalFormatting sqref="L18">
    <cfRule type="cellIs" dxfId="645" priority="34" stopIfTrue="1" operator="equal">
      <formula>0</formula>
    </cfRule>
    <cfRule type="cellIs" dxfId="644" priority="35" stopIfTrue="1" operator="greaterThan">
      <formula>0.958333333333333</formula>
    </cfRule>
  </conditionalFormatting>
  <conditionalFormatting sqref="N5">
    <cfRule type="expression" dxfId="643" priority="10" stopIfTrue="1">
      <formula>AND(N5-N4&gt;0.042, N5&lt;&gt;0, N4&lt;&gt;0)</formula>
    </cfRule>
  </conditionalFormatting>
  <conditionalFormatting sqref="N6:N17">
    <cfRule type="expression" dxfId="642" priority="11" stopIfTrue="1">
      <formula>AND(N6-N5&lt;0.1, N6&lt;&gt;0, N5&lt;&gt;0)</formula>
    </cfRule>
    <cfRule type="expression" dxfId="641" priority="12" stopIfTrue="1">
      <formula>AND(N6-N5&gt;0.125, N6&lt;&gt;0, N5&lt;&gt;0)</formula>
    </cfRule>
  </conditionalFormatting>
  <conditionalFormatting sqref="N18">
    <cfRule type="cellIs" dxfId="640" priority="32" stopIfTrue="1" operator="equal">
      <formula>0</formula>
    </cfRule>
    <cfRule type="cellIs" dxfId="639" priority="33" stopIfTrue="1" operator="greaterThan">
      <formula>0.958333333333333</formula>
    </cfRule>
  </conditionalFormatting>
  <conditionalFormatting sqref="P5">
    <cfRule type="expression" dxfId="638" priority="7" stopIfTrue="1">
      <formula>AND(P5-P4&gt;0.042, P5&lt;&gt;0, P4&lt;&gt;0)</formula>
    </cfRule>
  </conditionalFormatting>
  <conditionalFormatting sqref="P6:P17">
    <cfRule type="expression" dxfId="637" priority="8" stopIfTrue="1">
      <formula>AND(P6-P5&lt;0.1, P6&lt;&gt;0, P5&lt;&gt;0)</formula>
    </cfRule>
    <cfRule type="expression" dxfId="636" priority="9" stopIfTrue="1">
      <formula>AND(P6-P5&gt;0.125, P6&lt;&gt;0, P5&lt;&gt;0)</formula>
    </cfRule>
  </conditionalFormatting>
  <conditionalFormatting sqref="P18">
    <cfRule type="cellIs" dxfId="635" priority="30" stopIfTrue="1" operator="equal">
      <formula>0</formula>
    </cfRule>
    <cfRule type="cellIs" dxfId="634" priority="31" stopIfTrue="1" operator="greaterThan">
      <formula>0.958333333333333</formula>
    </cfRule>
  </conditionalFormatting>
  <conditionalFormatting sqref="R5">
    <cfRule type="expression" dxfId="633" priority="4" stopIfTrue="1">
      <formula>AND(R5-R4&gt;0.042, R5&lt;&gt;0, R4&lt;&gt;0)</formula>
    </cfRule>
  </conditionalFormatting>
  <conditionalFormatting sqref="R6:R17">
    <cfRule type="expression" dxfId="632" priority="5" stopIfTrue="1">
      <formula>AND(R6-R5&lt;0.1, R6&lt;&gt;0, R5&lt;&gt;0)</formula>
    </cfRule>
    <cfRule type="expression" dxfId="631" priority="6" stopIfTrue="1">
      <formula>AND(R6-R5&gt;0.125, R6&lt;&gt;0, R5&lt;&gt;0)</formula>
    </cfRule>
  </conditionalFormatting>
  <conditionalFormatting sqref="R18">
    <cfRule type="cellIs" dxfId="630" priority="28" stopIfTrue="1" operator="equal">
      <formula>0</formula>
    </cfRule>
    <cfRule type="cellIs" dxfId="629" priority="29" stopIfTrue="1" operator="greaterThan">
      <formula>0.958333333333333</formula>
    </cfRule>
  </conditionalFormatting>
  <conditionalFormatting sqref="T5">
    <cfRule type="expression" dxfId="628" priority="1" stopIfTrue="1">
      <formula>AND(T5-T4&gt;0.042, T5&lt;&gt;0, T4&lt;&gt;0)</formula>
    </cfRule>
  </conditionalFormatting>
  <conditionalFormatting sqref="T6:T17">
    <cfRule type="expression" dxfId="627" priority="2" stopIfTrue="1">
      <formula>AND(T6-T5&lt;0.1, T6&lt;&gt;0, T5&lt;&gt;0)</formula>
    </cfRule>
    <cfRule type="expression" dxfId="626" priority="3" stopIfTrue="1">
      <formula>AND(T6-T5&gt;0.125, T6&lt;&gt;0, T5&lt;&gt;0)</formula>
    </cfRule>
  </conditionalFormatting>
  <conditionalFormatting sqref="T18">
    <cfRule type="cellIs" dxfId="625" priority="26" stopIfTrue="1" operator="equal">
      <formula>0</formula>
    </cfRule>
    <cfRule type="cellIs" dxfId="624"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3D67E-8624-4F9E-A5ED-DC2267FBCE00}">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623" priority="46" stopIfTrue="1">
      <formula>B5-B4&gt;0.042</formula>
    </cfRule>
  </conditionalFormatting>
  <conditionalFormatting sqref="B5:B18">
    <cfRule type="cellIs" dxfId="622" priority="45" stopIfTrue="1" operator="equal">
      <formula>0</formula>
    </cfRule>
  </conditionalFormatting>
  <conditionalFormatting sqref="B6:B17">
    <cfRule type="expression" dxfId="621" priority="47" stopIfTrue="1">
      <formula>(B6-B5)&lt;0.1</formula>
    </cfRule>
    <cfRule type="expression" dxfId="620" priority="48" stopIfTrue="1">
      <formula>(B6-B5)&gt;0.125</formula>
    </cfRule>
  </conditionalFormatting>
  <conditionalFormatting sqref="B18">
    <cfRule type="cellIs" dxfId="619" priority="49" stopIfTrue="1" operator="greaterThan">
      <formula>0.958333333333333</formula>
    </cfRule>
  </conditionalFormatting>
  <conditionalFormatting sqref="B19 D19 F19 H19 J19 L19 N19 P19 R19 T19">
    <cfRule type="expression" dxfId="618" priority="50" stopIfTrue="1">
      <formula>IF(B19&lt;&gt;0,(B19-B18)&lt;0.104,)</formula>
    </cfRule>
  </conditionalFormatting>
  <conditionalFormatting sqref="C23:C24 E23:E24 G23:G24 I23:I24 K23:K24 M23:M24 O23:O24 Q23:Q24 S23:S24 U23:U24">
    <cfRule type="cellIs" dxfId="617" priority="51" stopIfTrue="1" operator="between">
      <formula>0.1</formula>
      <formula>$A$29</formula>
    </cfRule>
    <cfRule type="cellIs" dxfId="616" priority="52" stopIfTrue="1" operator="greaterThanOrEqual">
      <formula>$A$29</formula>
    </cfRule>
  </conditionalFormatting>
  <conditionalFormatting sqref="D5">
    <cfRule type="expression" dxfId="615" priority="25" stopIfTrue="1">
      <formula>AND(D5-D4&gt;0.042, D5&lt;&gt;0, D4&lt;&gt;0)</formula>
    </cfRule>
  </conditionalFormatting>
  <conditionalFormatting sqref="D6:D17">
    <cfRule type="expression" dxfId="614" priority="42" stopIfTrue="1">
      <formula>AND(D6-D5&lt;0.1, D6&lt;&gt;0, D5&lt;&gt;0)</formula>
    </cfRule>
    <cfRule type="expression" dxfId="613" priority="43" stopIfTrue="1">
      <formula>AND(D6-D5&gt;0.125, D6&lt;&gt;0, D5&lt;&gt;0)</formula>
    </cfRule>
  </conditionalFormatting>
  <conditionalFormatting sqref="D18">
    <cfRule type="cellIs" dxfId="612" priority="44" stopIfTrue="1" operator="greaterThan">
      <formula>0.958333333333333</formula>
    </cfRule>
  </conditionalFormatting>
  <conditionalFormatting sqref="F5">
    <cfRule type="expression" dxfId="611" priority="22" stopIfTrue="1">
      <formula>AND(F5-F4&gt;0.042, F5&lt;&gt;0, F4&lt;&gt;0)</formula>
    </cfRule>
  </conditionalFormatting>
  <conditionalFormatting sqref="F6:F17">
    <cfRule type="expression" dxfId="610" priority="23" stopIfTrue="1">
      <formula>AND(F6-F5&lt;0.1, F6&lt;&gt;0, F5&lt;&gt;0)</formula>
    </cfRule>
    <cfRule type="expression" dxfId="609" priority="24" stopIfTrue="1">
      <formula>AND(F6-F5&gt;0.125, F6&lt;&gt;0, F5&lt;&gt;0)</formula>
    </cfRule>
  </conditionalFormatting>
  <conditionalFormatting sqref="F18">
    <cfRule type="cellIs" dxfId="608" priority="40" stopIfTrue="1" operator="equal">
      <formula>0</formula>
    </cfRule>
    <cfRule type="cellIs" dxfId="607" priority="41" stopIfTrue="1" operator="greaterThan">
      <formula>0.958333333333333</formula>
    </cfRule>
  </conditionalFormatting>
  <conditionalFormatting sqref="H5">
    <cfRule type="expression" dxfId="606" priority="19" stopIfTrue="1">
      <formula>AND(H5-H4&gt;0.042, H5&lt;&gt;0, H4&lt;&gt;0)</formula>
    </cfRule>
  </conditionalFormatting>
  <conditionalFormatting sqref="H6:H17">
    <cfRule type="expression" dxfId="605" priority="20" stopIfTrue="1">
      <formula>AND(H6-H5&lt;0.1, H6&lt;&gt;0, H5&lt;&gt;0)</formula>
    </cfRule>
    <cfRule type="expression" dxfId="604" priority="21" stopIfTrue="1">
      <formula>AND(H6-H5&gt;0.125, H6&lt;&gt;0, H5&lt;&gt;0)</formula>
    </cfRule>
  </conditionalFormatting>
  <conditionalFormatting sqref="H18">
    <cfRule type="cellIs" dxfId="603" priority="38" stopIfTrue="1" operator="equal">
      <formula>0</formula>
    </cfRule>
    <cfRule type="cellIs" dxfId="602" priority="39" stopIfTrue="1" operator="greaterThan">
      <formula>0.958333333333333</formula>
    </cfRule>
  </conditionalFormatting>
  <conditionalFormatting sqref="J5">
    <cfRule type="expression" dxfId="601" priority="16" stopIfTrue="1">
      <formula>AND(J5-J4&gt;0.042, J5&lt;&gt;0, J4&lt;&gt;0)</formula>
    </cfRule>
  </conditionalFormatting>
  <conditionalFormatting sqref="J6:J17">
    <cfRule type="expression" dxfId="600" priority="17" stopIfTrue="1">
      <formula>AND(J6-J5&lt;0.1, J6&lt;&gt;0, J5&lt;&gt;0)</formula>
    </cfRule>
    <cfRule type="expression" dxfId="599" priority="18" stopIfTrue="1">
      <formula>AND(J6-J5&gt;0.125, J6&lt;&gt;0, J5&lt;&gt;0)</formula>
    </cfRule>
  </conditionalFormatting>
  <conditionalFormatting sqref="J18">
    <cfRule type="cellIs" dxfId="598" priority="36" stopIfTrue="1" operator="equal">
      <formula>0</formula>
    </cfRule>
    <cfRule type="cellIs" dxfId="597" priority="37" stopIfTrue="1" operator="greaterThan">
      <formula>0.958333333333333</formula>
    </cfRule>
  </conditionalFormatting>
  <conditionalFormatting sqref="L5">
    <cfRule type="expression" dxfId="596" priority="13" stopIfTrue="1">
      <formula>AND(L5-L4&gt;0.042, L5&lt;&gt;0, L4&lt;&gt;0)</formula>
    </cfRule>
  </conditionalFormatting>
  <conditionalFormatting sqref="L6:L17">
    <cfRule type="expression" dxfId="595" priority="14" stopIfTrue="1">
      <formula>AND(L6-L5&lt;0.1, L6&lt;&gt;0, L5&lt;&gt;0)</formula>
    </cfRule>
    <cfRule type="expression" dxfId="594" priority="15" stopIfTrue="1">
      <formula>AND(L6-L5&gt;0.125, L6&lt;&gt;0, L5&lt;&gt;0)</formula>
    </cfRule>
  </conditionalFormatting>
  <conditionalFormatting sqref="L18">
    <cfRule type="cellIs" dxfId="593" priority="34" stopIfTrue="1" operator="equal">
      <formula>0</formula>
    </cfRule>
    <cfRule type="cellIs" dxfId="592" priority="35" stopIfTrue="1" operator="greaterThan">
      <formula>0.958333333333333</formula>
    </cfRule>
  </conditionalFormatting>
  <conditionalFormatting sqref="N5">
    <cfRule type="expression" dxfId="591" priority="10" stopIfTrue="1">
      <formula>AND(N5-N4&gt;0.042, N5&lt;&gt;0, N4&lt;&gt;0)</formula>
    </cfRule>
  </conditionalFormatting>
  <conditionalFormatting sqref="N6:N17">
    <cfRule type="expression" dxfId="590" priority="11" stopIfTrue="1">
      <formula>AND(N6-N5&lt;0.1, N6&lt;&gt;0, N5&lt;&gt;0)</formula>
    </cfRule>
    <cfRule type="expression" dxfId="589" priority="12" stopIfTrue="1">
      <formula>AND(N6-N5&gt;0.125, N6&lt;&gt;0, N5&lt;&gt;0)</formula>
    </cfRule>
  </conditionalFormatting>
  <conditionalFormatting sqref="N18">
    <cfRule type="cellIs" dxfId="588" priority="32" stopIfTrue="1" operator="equal">
      <formula>0</formula>
    </cfRule>
    <cfRule type="cellIs" dxfId="587" priority="33" stopIfTrue="1" operator="greaterThan">
      <formula>0.958333333333333</formula>
    </cfRule>
  </conditionalFormatting>
  <conditionalFormatting sqref="P5">
    <cfRule type="expression" dxfId="586" priority="7" stopIfTrue="1">
      <formula>AND(P5-P4&gt;0.042, P5&lt;&gt;0, P4&lt;&gt;0)</formula>
    </cfRule>
  </conditionalFormatting>
  <conditionalFormatting sqref="P6:P17">
    <cfRule type="expression" dxfId="585" priority="8" stopIfTrue="1">
      <formula>AND(P6-P5&lt;0.1, P6&lt;&gt;0, P5&lt;&gt;0)</formula>
    </cfRule>
    <cfRule type="expression" dxfId="584" priority="9" stopIfTrue="1">
      <formula>AND(P6-P5&gt;0.125, P6&lt;&gt;0, P5&lt;&gt;0)</formula>
    </cfRule>
  </conditionalFormatting>
  <conditionalFormatting sqref="P18">
    <cfRule type="cellIs" dxfId="583" priority="30" stopIfTrue="1" operator="equal">
      <formula>0</formula>
    </cfRule>
    <cfRule type="cellIs" dxfId="582" priority="31" stopIfTrue="1" operator="greaterThan">
      <formula>0.958333333333333</formula>
    </cfRule>
  </conditionalFormatting>
  <conditionalFormatting sqref="R5">
    <cfRule type="expression" dxfId="581" priority="4" stopIfTrue="1">
      <formula>AND(R5-R4&gt;0.042, R5&lt;&gt;0, R4&lt;&gt;0)</formula>
    </cfRule>
  </conditionalFormatting>
  <conditionalFormatting sqref="R6:R17">
    <cfRule type="expression" dxfId="580" priority="5" stopIfTrue="1">
      <formula>AND(R6-R5&lt;0.1, R6&lt;&gt;0, R5&lt;&gt;0)</formula>
    </cfRule>
    <cfRule type="expression" dxfId="579" priority="6" stopIfTrue="1">
      <formula>AND(R6-R5&gt;0.125, R6&lt;&gt;0, R5&lt;&gt;0)</formula>
    </cfRule>
  </conditionalFormatting>
  <conditionalFormatting sqref="R18">
    <cfRule type="cellIs" dxfId="578" priority="28" stopIfTrue="1" operator="equal">
      <formula>0</formula>
    </cfRule>
    <cfRule type="cellIs" dxfId="577" priority="29" stopIfTrue="1" operator="greaterThan">
      <formula>0.958333333333333</formula>
    </cfRule>
  </conditionalFormatting>
  <conditionalFormatting sqref="T5">
    <cfRule type="expression" dxfId="576" priority="1" stopIfTrue="1">
      <formula>AND(T5-T4&gt;0.042, T5&lt;&gt;0, T4&lt;&gt;0)</formula>
    </cfRule>
  </conditionalFormatting>
  <conditionalFormatting sqref="T6:T17">
    <cfRule type="expression" dxfId="575" priority="2" stopIfTrue="1">
      <formula>AND(T6-T5&lt;0.1, T6&lt;&gt;0, T5&lt;&gt;0)</formula>
    </cfRule>
    <cfRule type="expression" dxfId="574" priority="3" stopIfTrue="1">
      <formula>AND(T6-T5&gt;0.125, T6&lt;&gt;0, T5&lt;&gt;0)</formula>
    </cfRule>
  </conditionalFormatting>
  <conditionalFormatting sqref="T18">
    <cfRule type="cellIs" dxfId="573" priority="26" stopIfTrue="1" operator="equal">
      <formula>0</formula>
    </cfRule>
    <cfRule type="cellIs" dxfId="572"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0556C-E8D6-495A-9278-31CD9AAFA54C}">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571" priority="46" stopIfTrue="1">
      <formula>B5-B4&gt;0.042</formula>
    </cfRule>
  </conditionalFormatting>
  <conditionalFormatting sqref="B5:B18">
    <cfRule type="cellIs" dxfId="570" priority="45" stopIfTrue="1" operator="equal">
      <formula>0</formula>
    </cfRule>
  </conditionalFormatting>
  <conditionalFormatting sqref="B6:B17">
    <cfRule type="expression" dxfId="569" priority="47" stopIfTrue="1">
      <formula>(B6-B5)&lt;0.1</formula>
    </cfRule>
    <cfRule type="expression" dxfId="568" priority="48" stopIfTrue="1">
      <formula>(B6-B5)&gt;0.125</formula>
    </cfRule>
  </conditionalFormatting>
  <conditionalFormatting sqref="B18">
    <cfRule type="cellIs" dxfId="567" priority="49" stopIfTrue="1" operator="greaterThan">
      <formula>0.958333333333333</formula>
    </cfRule>
  </conditionalFormatting>
  <conditionalFormatting sqref="B19 D19 F19 H19 J19 L19 N19 P19 R19 T19">
    <cfRule type="expression" dxfId="566" priority="50" stopIfTrue="1">
      <formula>IF(B19&lt;&gt;0,(B19-B18)&lt;0.104,)</formula>
    </cfRule>
  </conditionalFormatting>
  <conditionalFormatting sqref="C23:C24 E23:E24 G23:G24 I23:I24 K23:K24 M23:M24 O23:O24 Q23:Q24 S23:S24 U23:U24">
    <cfRule type="cellIs" dxfId="565" priority="51" stopIfTrue="1" operator="between">
      <formula>0.1</formula>
      <formula>$A$29</formula>
    </cfRule>
    <cfRule type="cellIs" dxfId="564" priority="52" stopIfTrue="1" operator="greaterThanOrEqual">
      <formula>$A$29</formula>
    </cfRule>
  </conditionalFormatting>
  <conditionalFormatting sqref="D5">
    <cfRule type="expression" dxfId="563" priority="25" stopIfTrue="1">
      <formula>AND(D5-D4&gt;0.042, D5&lt;&gt;0, D4&lt;&gt;0)</formula>
    </cfRule>
  </conditionalFormatting>
  <conditionalFormatting sqref="D6:D17">
    <cfRule type="expression" dxfId="562" priority="42" stopIfTrue="1">
      <formula>AND(D6-D5&lt;0.1, D6&lt;&gt;0, D5&lt;&gt;0)</formula>
    </cfRule>
    <cfRule type="expression" dxfId="561" priority="43" stopIfTrue="1">
      <formula>AND(D6-D5&gt;0.125, D6&lt;&gt;0, D5&lt;&gt;0)</formula>
    </cfRule>
  </conditionalFormatting>
  <conditionalFormatting sqref="D18">
    <cfRule type="cellIs" dxfId="560" priority="44" stopIfTrue="1" operator="greaterThan">
      <formula>0.958333333333333</formula>
    </cfRule>
  </conditionalFormatting>
  <conditionalFormatting sqref="F5">
    <cfRule type="expression" dxfId="559" priority="22" stopIfTrue="1">
      <formula>AND(F5-F4&gt;0.042, F5&lt;&gt;0, F4&lt;&gt;0)</formula>
    </cfRule>
  </conditionalFormatting>
  <conditionalFormatting sqref="F6:F17">
    <cfRule type="expression" dxfId="558" priority="23" stopIfTrue="1">
      <formula>AND(F6-F5&lt;0.1, F6&lt;&gt;0, F5&lt;&gt;0)</formula>
    </cfRule>
    <cfRule type="expression" dxfId="557" priority="24" stopIfTrue="1">
      <formula>AND(F6-F5&gt;0.125, F6&lt;&gt;0, F5&lt;&gt;0)</formula>
    </cfRule>
  </conditionalFormatting>
  <conditionalFormatting sqref="F18">
    <cfRule type="cellIs" dxfId="556" priority="40" stopIfTrue="1" operator="equal">
      <formula>0</formula>
    </cfRule>
    <cfRule type="cellIs" dxfId="555" priority="41" stopIfTrue="1" operator="greaterThan">
      <formula>0.958333333333333</formula>
    </cfRule>
  </conditionalFormatting>
  <conditionalFormatting sqref="H5">
    <cfRule type="expression" dxfId="554" priority="19" stopIfTrue="1">
      <formula>AND(H5-H4&gt;0.042, H5&lt;&gt;0, H4&lt;&gt;0)</formula>
    </cfRule>
  </conditionalFormatting>
  <conditionalFormatting sqref="H6:H17">
    <cfRule type="expression" dxfId="553" priority="20" stopIfTrue="1">
      <formula>AND(H6-H5&lt;0.1, H6&lt;&gt;0, H5&lt;&gt;0)</formula>
    </cfRule>
    <cfRule type="expression" dxfId="552" priority="21" stopIfTrue="1">
      <formula>AND(H6-H5&gt;0.125, H6&lt;&gt;0, H5&lt;&gt;0)</formula>
    </cfRule>
  </conditionalFormatting>
  <conditionalFormatting sqref="H18">
    <cfRule type="cellIs" dxfId="551" priority="38" stopIfTrue="1" operator="equal">
      <formula>0</formula>
    </cfRule>
    <cfRule type="cellIs" dxfId="550" priority="39" stopIfTrue="1" operator="greaterThan">
      <formula>0.958333333333333</formula>
    </cfRule>
  </conditionalFormatting>
  <conditionalFormatting sqref="J5">
    <cfRule type="expression" dxfId="549" priority="16" stopIfTrue="1">
      <formula>AND(J5-J4&gt;0.042, J5&lt;&gt;0, J4&lt;&gt;0)</formula>
    </cfRule>
  </conditionalFormatting>
  <conditionalFormatting sqref="J6:J17">
    <cfRule type="expression" dxfId="548" priority="17" stopIfTrue="1">
      <formula>AND(J6-J5&lt;0.1, J6&lt;&gt;0, J5&lt;&gt;0)</formula>
    </cfRule>
    <cfRule type="expression" dxfId="547" priority="18" stopIfTrue="1">
      <formula>AND(J6-J5&gt;0.125, J6&lt;&gt;0, J5&lt;&gt;0)</formula>
    </cfRule>
  </conditionalFormatting>
  <conditionalFormatting sqref="J18">
    <cfRule type="cellIs" dxfId="546" priority="36" stopIfTrue="1" operator="equal">
      <formula>0</formula>
    </cfRule>
    <cfRule type="cellIs" dxfId="545" priority="37" stopIfTrue="1" operator="greaterThan">
      <formula>0.958333333333333</formula>
    </cfRule>
  </conditionalFormatting>
  <conditionalFormatting sqref="L5">
    <cfRule type="expression" dxfId="544" priority="13" stopIfTrue="1">
      <formula>AND(L5-L4&gt;0.042, L5&lt;&gt;0, L4&lt;&gt;0)</formula>
    </cfRule>
  </conditionalFormatting>
  <conditionalFormatting sqref="L6:L17">
    <cfRule type="expression" dxfId="543" priority="14" stopIfTrue="1">
      <formula>AND(L6-L5&lt;0.1, L6&lt;&gt;0, L5&lt;&gt;0)</formula>
    </cfRule>
    <cfRule type="expression" dxfId="542" priority="15" stopIfTrue="1">
      <formula>AND(L6-L5&gt;0.125, L6&lt;&gt;0, L5&lt;&gt;0)</formula>
    </cfRule>
  </conditionalFormatting>
  <conditionalFormatting sqref="L18">
    <cfRule type="cellIs" dxfId="541" priority="34" stopIfTrue="1" operator="equal">
      <formula>0</formula>
    </cfRule>
    <cfRule type="cellIs" dxfId="540" priority="35" stopIfTrue="1" operator="greaterThan">
      <formula>0.958333333333333</formula>
    </cfRule>
  </conditionalFormatting>
  <conditionalFormatting sqref="N5">
    <cfRule type="expression" dxfId="539" priority="10" stopIfTrue="1">
      <formula>AND(N5-N4&gt;0.042, N5&lt;&gt;0, N4&lt;&gt;0)</formula>
    </cfRule>
  </conditionalFormatting>
  <conditionalFormatting sqref="N6:N17">
    <cfRule type="expression" dxfId="538" priority="11" stopIfTrue="1">
      <formula>AND(N6-N5&lt;0.1, N6&lt;&gt;0, N5&lt;&gt;0)</formula>
    </cfRule>
    <cfRule type="expression" dxfId="537" priority="12" stopIfTrue="1">
      <formula>AND(N6-N5&gt;0.125, N6&lt;&gt;0, N5&lt;&gt;0)</formula>
    </cfRule>
  </conditionalFormatting>
  <conditionalFormatting sqref="N18">
    <cfRule type="cellIs" dxfId="536" priority="32" stopIfTrue="1" operator="equal">
      <formula>0</formula>
    </cfRule>
    <cfRule type="cellIs" dxfId="535" priority="33" stopIfTrue="1" operator="greaterThan">
      <formula>0.958333333333333</formula>
    </cfRule>
  </conditionalFormatting>
  <conditionalFormatting sqref="P5">
    <cfRule type="expression" dxfId="534" priority="7" stopIfTrue="1">
      <formula>AND(P5-P4&gt;0.042, P5&lt;&gt;0, P4&lt;&gt;0)</formula>
    </cfRule>
  </conditionalFormatting>
  <conditionalFormatting sqref="P6:P17">
    <cfRule type="expression" dxfId="533" priority="8" stopIfTrue="1">
      <formula>AND(P6-P5&lt;0.1, P6&lt;&gt;0, P5&lt;&gt;0)</formula>
    </cfRule>
    <cfRule type="expression" dxfId="532" priority="9" stopIfTrue="1">
      <formula>AND(P6-P5&gt;0.125, P6&lt;&gt;0, P5&lt;&gt;0)</formula>
    </cfRule>
  </conditionalFormatting>
  <conditionalFormatting sqref="P18">
    <cfRule type="cellIs" dxfId="531" priority="30" stopIfTrue="1" operator="equal">
      <formula>0</formula>
    </cfRule>
    <cfRule type="cellIs" dxfId="530" priority="31" stopIfTrue="1" operator="greaterThan">
      <formula>0.958333333333333</formula>
    </cfRule>
  </conditionalFormatting>
  <conditionalFormatting sqref="R5">
    <cfRule type="expression" dxfId="529" priority="4" stopIfTrue="1">
      <formula>AND(R5-R4&gt;0.042, R5&lt;&gt;0, R4&lt;&gt;0)</formula>
    </cfRule>
  </conditionalFormatting>
  <conditionalFormatting sqref="R6:R17">
    <cfRule type="expression" dxfId="528" priority="5" stopIfTrue="1">
      <formula>AND(R6-R5&lt;0.1, R6&lt;&gt;0, R5&lt;&gt;0)</formula>
    </cfRule>
    <cfRule type="expression" dxfId="527" priority="6" stopIfTrue="1">
      <formula>AND(R6-R5&gt;0.125, R6&lt;&gt;0, R5&lt;&gt;0)</formula>
    </cfRule>
  </conditionalFormatting>
  <conditionalFormatting sqref="R18">
    <cfRule type="cellIs" dxfId="526" priority="28" stopIfTrue="1" operator="equal">
      <formula>0</formula>
    </cfRule>
    <cfRule type="cellIs" dxfId="525" priority="29" stopIfTrue="1" operator="greaterThan">
      <formula>0.958333333333333</formula>
    </cfRule>
  </conditionalFormatting>
  <conditionalFormatting sqref="T5">
    <cfRule type="expression" dxfId="524" priority="1" stopIfTrue="1">
      <formula>AND(T5-T4&gt;0.042, T5&lt;&gt;0, T4&lt;&gt;0)</formula>
    </cfRule>
  </conditionalFormatting>
  <conditionalFormatting sqref="T6:T17">
    <cfRule type="expression" dxfId="523" priority="2" stopIfTrue="1">
      <formula>AND(T6-T5&lt;0.1, T6&lt;&gt;0, T5&lt;&gt;0)</formula>
    </cfRule>
    <cfRule type="expression" dxfId="522" priority="3" stopIfTrue="1">
      <formula>AND(T6-T5&gt;0.125, T6&lt;&gt;0, T5&lt;&gt;0)</formula>
    </cfRule>
  </conditionalFormatting>
  <conditionalFormatting sqref="T18">
    <cfRule type="cellIs" dxfId="521" priority="26" stopIfTrue="1" operator="equal">
      <formula>0</formula>
    </cfRule>
    <cfRule type="cellIs" dxfId="520"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708E3-51E8-4942-9FEA-2DD0992711FB}">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519" priority="46" stopIfTrue="1">
      <formula>B5-B4&gt;0.042</formula>
    </cfRule>
  </conditionalFormatting>
  <conditionalFormatting sqref="B5:B18">
    <cfRule type="cellIs" dxfId="518" priority="45" stopIfTrue="1" operator="equal">
      <formula>0</formula>
    </cfRule>
  </conditionalFormatting>
  <conditionalFormatting sqref="B6:B17">
    <cfRule type="expression" dxfId="517" priority="47" stopIfTrue="1">
      <formula>(B6-B5)&lt;0.1</formula>
    </cfRule>
    <cfRule type="expression" dxfId="516" priority="48" stopIfTrue="1">
      <formula>(B6-B5)&gt;0.125</formula>
    </cfRule>
  </conditionalFormatting>
  <conditionalFormatting sqref="B18">
    <cfRule type="cellIs" dxfId="515" priority="49" stopIfTrue="1" operator="greaterThan">
      <formula>0.958333333333333</formula>
    </cfRule>
  </conditionalFormatting>
  <conditionalFormatting sqref="B19 D19 F19 H19 J19 L19 N19 P19 R19 T19">
    <cfRule type="expression" dxfId="514" priority="50" stopIfTrue="1">
      <formula>IF(B19&lt;&gt;0,(B19-B18)&lt;0.104,)</formula>
    </cfRule>
  </conditionalFormatting>
  <conditionalFormatting sqref="C23:C24 E23:E24 G23:G24 I23:I24 K23:K24 M23:M24 O23:O24 Q23:Q24 S23:S24 U23:U24">
    <cfRule type="cellIs" dxfId="513" priority="51" stopIfTrue="1" operator="between">
      <formula>0.1</formula>
      <formula>$A$29</formula>
    </cfRule>
    <cfRule type="cellIs" dxfId="512" priority="52" stopIfTrue="1" operator="greaterThanOrEqual">
      <formula>$A$29</formula>
    </cfRule>
  </conditionalFormatting>
  <conditionalFormatting sqref="D5">
    <cfRule type="expression" dxfId="511" priority="25" stopIfTrue="1">
      <formula>AND(D5-D4&gt;0.042, D5&lt;&gt;0, D4&lt;&gt;0)</formula>
    </cfRule>
  </conditionalFormatting>
  <conditionalFormatting sqref="D6:D17">
    <cfRule type="expression" dxfId="510" priority="42" stopIfTrue="1">
      <formula>AND(D6-D5&lt;0.1, D6&lt;&gt;0, D5&lt;&gt;0)</formula>
    </cfRule>
    <cfRule type="expression" dxfId="509" priority="43" stopIfTrue="1">
      <formula>AND(D6-D5&gt;0.125, D6&lt;&gt;0, D5&lt;&gt;0)</formula>
    </cfRule>
  </conditionalFormatting>
  <conditionalFormatting sqref="D18">
    <cfRule type="cellIs" dxfId="508" priority="44" stopIfTrue="1" operator="greaterThan">
      <formula>0.958333333333333</formula>
    </cfRule>
  </conditionalFormatting>
  <conditionalFormatting sqref="F5">
    <cfRule type="expression" dxfId="507" priority="22" stopIfTrue="1">
      <formula>AND(F5-F4&gt;0.042, F5&lt;&gt;0, F4&lt;&gt;0)</formula>
    </cfRule>
  </conditionalFormatting>
  <conditionalFormatting sqref="F6:F17">
    <cfRule type="expression" dxfId="506" priority="23" stopIfTrue="1">
      <formula>AND(F6-F5&lt;0.1, F6&lt;&gt;0, F5&lt;&gt;0)</formula>
    </cfRule>
    <cfRule type="expression" dxfId="505" priority="24" stopIfTrue="1">
      <formula>AND(F6-F5&gt;0.125, F6&lt;&gt;0, F5&lt;&gt;0)</formula>
    </cfRule>
  </conditionalFormatting>
  <conditionalFormatting sqref="F18">
    <cfRule type="cellIs" dxfId="504" priority="40" stopIfTrue="1" operator="equal">
      <formula>0</formula>
    </cfRule>
    <cfRule type="cellIs" dxfId="503" priority="41" stopIfTrue="1" operator="greaterThan">
      <formula>0.958333333333333</formula>
    </cfRule>
  </conditionalFormatting>
  <conditionalFormatting sqref="H5">
    <cfRule type="expression" dxfId="502" priority="19" stopIfTrue="1">
      <formula>AND(H5-H4&gt;0.042, H5&lt;&gt;0, H4&lt;&gt;0)</formula>
    </cfRule>
  </conditionalFormatting>
  <conditionalFormatting sqref="H6:H17">
    <cfRule type="expression" dxfId="501" priority="20" stopIfTrue="1">
      <formula>AND(H6-H5&lt;0.1, H6&lt;&gt;0, H5&lt;&gt;0)</formula>
    </cfRule>
    <cfRule type="expression" dxfId="500" priority="21" stopIfTrue="1">
      <formula>AND(H6-H5&gt;0.125, H6&lt;&gt;0, H5&lt;&gt;0)</formula>
    </cfRule>
  </conditionalFormatting>
  <conditionalFormatting sqref="H18">
    <cfRule type="cellIs" dxfId="499" priority="38" stopIfTrue="1" operator="equal">
      <formula>0</formula>
    </cfRule>
    <cfRule type="cellIs" dxfId="498" priority="39" stopIfTrue="1" operator="greaterThan">
      <formula>0.958333333333333</formula>
    </cfRule>
  </conditionalFormatting>
  <conditionalFormatting sqref="J5">
    <cfRule type="expression" dxfId="497" priority="16" stopIfTrue="1">
      <formula>AND(J5-J4&gt;0.042, J5&lt;&gt;0, J4&lt;&gt;0)</formula>
    </cfRule>
  </conditionalFormatting>
  <conditionalFormatting sqref="J6:J17">
    <cfRule type="expression" dxfId="496" priority="17" stopIfTrue="1">
      <formula>AND(J6-J5&lt;0.1, J6&lt;&gt;0, J5&lt;&gt;0)</formula>
    </cfRule>
    <cfRule type="expression" dxfId="495" priority="18" stopIfTrue="1">
      <formula>AND(J6-J5&gt;0.125, J6&lt;&gt;0, J5&lt;&gt;0)</formula>
    </cfRule>
  </conditionalFormatting>
  <conditionalFormatting sqref="J18">
    <cfRule type="cellIs" dxfId="494" priority="36" stopIfTrue="1" operator="equal">
      <formula>0</formula>
    </cfRule>
    <cfRule type="cellIs" dxfId="493" priority="37" stopIfTrue="1" operator="greaterThan">
      <formula>0.958333333333333</formula>
    </cfRule>
  </conditionalFormatting>
  <conditionalFormatting sqref="L5">
    <cfRule type="expression" dxfId="492" priority="13" stopIfTrue="1">
      <formula>AND(L5-L4&gt;0.042, L5&lt;&gt;0, L4&lt;&gt;0)</formula>
    </cfRule>
  </conditionalFormatting>
  <conditionalFormatting sqref="L6:L17">
    <cfRule type="expression" dxfId="491" priority="14" stopIfTrue="1">
      <formula>AND(L6-L5&lt;0.1, L6&lt;&gt;0, L5&lt;&gt;0)</formula>
    </cfRule>
    <cfRule type="expression" dxfId="490" priority="15" stopIfTrue="1">
      <formula>AND(L6-L5&gt;0.125, L6&lt;&gt;0, L5&lt;&gt;0)</formula>
    </cfRule>
  </conditionalFormatting>
  <conditionalFormatting sqref="L18">
    <cfRule type="cellIs" dxfId="489" priority="34" stopIfTrue="1" operator="equal">
      <formula>0</formula>
    </cfRule>
    <cfRule type="cellIs" dxfId="488" priority="35" stopIfTrue="1" operator="greaterThan">
      <formula>0.958333333333333</formula>
    </cfRule>
  </conditionalFormatting>
  <conditionalFormatting sqref="N5">
    <cfRule type="expression" dxfId="487" priority="10" stopIfTrue="1">
      <formula>AND(N5-N4&gt;0.042, N5&lt;&gt;0, N4&lt;&gt;0)</formula>
    </cfRule>
  </conditionalFormatting>
  <conditionalFormatting sqref="N6:N17">
    <cfRule type="expression" dxfId="486" priority="11" stopIfTrue="1">
      <formula>AND(N6-N5&lt;0.1, N6&lt;&gt;0, N5&lt;&gt;0)</formula>
    </cfRule>
    <cfRule type="expression" dxfId="485" priority="12" stopIfTrue="1">
      <formula>AND(N6-N5&gt;0.125, N6&lt;&gt;0, N5&lt;&gt;0)</formula>
    </cfRule>
  </conditionalFormatting>
  <conditionalFormatting sqref="N18">
    <cfRule type="cellIs" dxfId="484" priority="32" stopIfTrue="1" operator="equal">
      <formula>0</formula>
    </cfRule>
    <cfRule type="cellIs" dxfId="483" priority="33" stopIfTrue="1" operator="greaterThan">
      <formula>0.958333333333333</formula>
    </cfRule>
  </conditionalFormatting>
  <conditionalFormatting sqref="P5">
    <cfRule type="expression" dxfId="482" priority="7" stopIfTrue="1">
      <formula>AND(P5-P4&gt;0.042, P5&lt;&gt;0, P4&lt;&gt;0)</formula>
    </cfRule>
  </conditionalFormatting>
  <conditionalFormatting sqref="P6:P17">
    <cfRule type="expression" dxfId="481" priority="8" stopIfTrue="1">
      <formula>AND(P6-P5&lt;0.1, P6&lt;&gt;0, P5&lt;&gt;0)</formula>
    </cfRule>
    <cfRule type="expression" dxfId="480" priority="9" stopIfTrue="1">
      <formula>AND(P6-P5&gt;0.125, P6&lt;&gt;0, P5&lt;&gt;0)</formula>
    </cfRule>
  </conditionalFormatting>
  <conditionalFormatting sqref="P18">
    <cfRule type="cellIs" dxfId="479" priority="30" stopIfTrue="1" operator="equal">
      <formula>0</formula>
    </cfRule>
    <cfRule type="cellIs" dxfId="478" priority="31" stopIfTrue="1" operator="greaterThan">
      <formula>0.958333333333333</formula>
    </cfRule>
  </conditionalFormatting>
  <conditionalFormatting sqref="R5">
    <cfRule type="expression" dxfId="477" priority="4" stopIfTrue="1">
      <formula>AND(R5-R4&gt;0.042, R5&lt;&gt;0, R4&lt;&gt;0)</formula>
    </cfRule>
  </conditionalFormatting>
  <conditionalFormatting sqref="R6:R17">
    <cfRule type="expression" dxfId="476" priority="5" stopIfTrue="1">
      <formula>AND(R6-R5&lt;0.1, R6&lt;&gt;0, R5&lt;&gt;0)</formula>
    </cfRule>
    <cfRule type="expression" dxfId="475" priority="6" stopIfTrue="1">
      <formula>AND(R6-R5&gt;0.125, R6&lt;&gt;0, R5&lt;&gt;0)</formula>
    </cfRule>
  </conditionalFormatting>
  <conditionalFormatting sqref="R18">
    <cfRule type="cellIs" dxfId="474" priority="28" stopIfTrue="1" operator="equal">
      <formula>0</formula>
    </cfRule>
    <cfRule type="cellIs" dxfId="473" priority="29" stopIfTrue="1" operator="greaterThan">
      <formula>0.958333333333333</formula>
    </cfRule>
  </conditionalFormatting>
  <conditionalFormatting sqref="T5">
    <cfRule type="expression" dxfId="472" priority="1" stopIfTrue="1">
      <formula>AND(T5-T4&gt;0.042, T5&lt;&gt;0, T4&lt;&gt;0)</formula>
    </cfRule>
  </conditionalFormatting>
  <conditionalFormatting sqref="T6:T17">
    <cfRule type="expression" dxfId="471" priority="2" stopIfTrue="1">
      <formula>AND(T6-T5&lt;0.1, T6&lt;&gt;0, T5&lt;&gt;0)</formula>
    </cfRule>
    <cfRule type="expression" dxfId="470" priority="3" stopIfTrue="1">
      <formula>AND(T6-T5&gt;0.125, T6&lt;&gt;0, T5&lt;&gt;0)</formula>
    </cfRule>
  </conditionalFormatting>
  <conditionalFormatting sqref="T18">
    <cfRule type="cellIs" dxfId="469" priority="26" stopIfTrue="1" operator="equal">
      <formula>0</formula>
    </cfRule>
    <cfRule type="cellIs" dxfId="468"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1ABEB-2D2A-4E3F-9081-51C364A05DF7}">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467" priority="46" stopIfTrue="1">
      <formula>B5-B4&gt;0.042</formula>
    </cfRule>
  </conditionalFormatting>
  <conditionalFormatting sqref="B5:B18">
    <cfRule type="cellIs" dxfId="466" priority="45" stopIfTrue="1" operator="equal">
      <formula>0</formula>
    </cfRule>
  </conditionalFormatting>
  <conditionalFormatting sqref="B6:B17">
    <cfRule type="expression" dxfId="465" priority="47" stopIfTrue="1">
      <formula>(B6-B5)&lt;0.1</formula>
    </cfRule>
    <cfRule type="expression" dxfId="464" priority="48" stopIfTrue="1">
      <formula>(B6-B5)&gt;0.125</formula>
    </cfRule>
  </conditionalFormatting>
  <conditionalFormatting sqref="B18">
    <cfRule type="cellIs" dxfId="463" priority="49" stopIfTrue="1" operator="greaterThan">
      <formula>0.958333333333333</formula>
    </cfRule>
  </conditionalFormatting>
  <conditionalFormatting sqref="B19 D19 F19 H19 J19 L19 N19 P19 R19 T19">
    <cfRule type="expression" dxfId="462" priority="50" stopIfTrue="1">
      <formula>IF(B19&lt;&gt;0,(B19-B18)&lt;0.104,)</formula>
    </cfRule>
  </conditionalFormatting>
  <conditionalFormatting sqref="C23:C24 E23:E24 G23:G24 I23:I24 K23:K24 M23:M24 O23:O24 Q23:Q24 S23:S24 U23:U24">
    <cfRule type="cellIs" dxfId="461" priority="51" stopIfTrue="1" operator="between">
      <formula>0.1</formula>
      <formula>$A$29</formula>
    </cfRule>
    <cfRule type="cellIs" dxfId="460" priority="52" stopIfTrue="1" operator="greaterThanOrEqual">
      <formula>$A$29</formula>
    </cfRule>
  </conditionalFormatting>
  <conditionalFormatting sqref="D5">
    <cfRule type="expression" dxfId="459" priority="25" stopIfTrue="1">
      <formula>AND(D5-D4&gt;0.042, D5&lt;&gt;0, D4&lt;&gt;0)</formula>
    </cfRule>
  </conditionalFormatting>
  <conditionalFormatting sqref="D6:D17">
    <cfRule type="expression" dxfId="458" priority="42" stopIfTrue="1">
      <formula>AND(D6-D5&lt;0.1, D6&lt;&gt;0, D5&lt;&gt;0)</formula>
    </cfRule>
    <cfRule type="expression" dxfId="457" priority="43" stopIfTrue="1">
      <formula>AND(D6-D5&gt;0.125, D6&lt;&gt;0, D5&lt;&gt;0)</formula>
    </cfRule>
  </conditionalFormatting>
  <conditionalFormatting sqref="D18">
    <cfRule type="cellIs" dxfId="456" priority="44" stopIfTrue="1" operator="greaterThan">
      <formula>0.958333333333333</formula>
    </cfRule>
  </conditionalFormatting>
  <conditionalFormatting sqref="F5">
    <cfRule type="expression" dxfId="455" priority="22" stopIfTrue="1">
      <formula>AND(F5-F4&gt;0.042, F5&lt;&gt;0, F4&lt;&gt;0)</formula>
    </cfRule>
  </conditionalFormatting>
  <conditionalFormatting sqref="F6:F17">
    <cfRule type="expression" dxfId="454" priority="23" stopIfTrue="1">
      <formula>AND(F6-F5&lt;0.1, F6&lt;&gt;0, F5&lt;&gt;0)</formula>
    </cfRule>
    <cfRule type="expression" dxfId="453" priority="24" stopIfTrue="1">
      <formula>AND(F6-F5&gt;0.125, F6&lt;&gt;0, F5&lt;&gt;0)</formula>
    </cfRule>
  </conditionalFormatting>
  <conditionalFormatting sqref="F18">
    <cfRule type="cellIs" dxfId="452" priority="40" stopIfTrue="1" operator="equal">
      <formula>0</formula>
    </cfRule>
    <cfRule type="cellIs" dxfId="451" priority="41" stopIfTrue="1" operator="greaterThan">
      <formula>0.958333333333333</formula>
    </cfRule>
  </conditionalFormatting>
  <conditionalFormatting sqref="H5">
    <cfRule type="expression" dxfId="450" priority="19" stopIfTrue="1">
      <formula>AND(H5-H4&gt;0.042, H5&lt;&gt;0, H4&lt;&gt;0)</formula>
    </cfRule>
  </conditionalFormatting>
  <conditionalFormatting sqref="H6:H17">
    <cfRule type="expression" dxfId="449" priority="20" stopIfTrue="1">
      <formula>AND(H6-H5&lt;0.1, H6&lt;&gt;0, H5&lt;&gt;0)</formula>
    </cfRule>
    <cfRule type="expression" dxfId="448" priority="21" stopIfTrue="1">
      <formula>AND(H6-H5&gt;0.125, H6&lt;&gt;0, H5&lt;&gt;0)</formula>
    </cfRule>
  </conditionalFormatting>
  <conditionalFormatting sqref="H18">
    <cfRule type="cellIs" dxfId="447" priority="38" stopIfTrue="1" operator="equal">
      <formula>0</formula>
    </cfRule>
    <cfRule type="cellIs" dxfId="446" priority="39" stopIfTrue="1" operator="greaterThan">
      <formula>0.958333333333333</formula>
    </cfRule>
  </conditionalFormatting>
  <conditionalFormatting sqref="J5">
    <cfRule type="expression" dxfId="445" priority="16" stopIfTrue="1">
      <formula>AND(J5-J4&gt;0.042, J5&lt;&gt;0, J4&lt;&gt;0)</formula>
    </cfRule>
  </conditionalFormatting>
  <conditionalFormatting sqref="J6:J17">
    <cfRule type="expression" dxfId="444" priority="17" stopIfTrue="1">
      <formula>AND(J6-J5&lt;0.1, J6&lt;&gt;0, J5&lt;&gt;0)</formula>
    </cfRule>
    <cfRule type="expression" dxfId="443" priority="18" stopIfTrue="1">
      <formula>AND(J6-J5&gt;0.125, J6&lt;&gt;0, J5&lt;&gt;0)</formula>
    </cfRule>
  </conditionalFormatting>
  <conditionalFormatting sqref="J18">
    <cfRule type="cellIs" dxfId="442" priority="36" stopIfTrue="1" operator="equal">
      <formula>0</formula>
    </cfRule>
    <cfRule type="cellIs" dxfId="441" priority="37" stopIfTrue="1" operator="greaterThan">
      <formula>0.958333333333333</formula>
    </cfRule>
  </conditionalFormatting>
  <conditionalFormatting sqref="L5">
    <cfRule type="expression" dxfId="440" priority="13" stopIfTrue="1">
      <formula>AND(L5-L4&gt;0.042, L5&lt;&gt;0, L4&lt;&gt;0)</formula>
    </cfRule>
  </conditionalFormatting>
  <conditionalFormatting sqref="L6:L17">
    <cfRule type="expression" dxfId="439" priority="14" stopIfTrue="1">
      <formula>AND(L6-L5&lt;0.1, L6&lt;&gt;0, L5&lt;&gt;0)</formula>
    </cfRule>
    <cfRule type="expression" dxfId="438" priority="15" stopIfTrue="1">
      <formula>AND(L6-L5&gt;0.125, L6&lt;&gt;0, L5&lt;&gt;0)</formula>
    </cfRule>
  </conditionalFormatting>
  <conditionalFormatting sqref="L18">
    <cfRule type="cellIs" dxfId="437" priority="34" stopIfTrue="1" operator="equal">
      <formula>0</formula>
    </cfRule>
    <cfRule type="cellIs" dxfId="436" priority="35" stopIfTrue="1" operator="greaterThan">
      <formula>0.958333333333333</formula>
    </cfRule>
  </conditionalFormatting>
  <conditionalFormatting sqref="N5">
    <cfRule type="expression" dxfId="435" priority="10" stopIfTrue="1">
      <formula>AND(N5-N4&gt;0.042, N5&lt;&gt;0, N4&lt;&gt;0)</formula>
    </cfRule>
  </conditionalFormatting>
  <conditionalFormatting sqref="N6:N17">
    <cfRule type="expression" dxfId="434" priority="11" stopIfTrue="1">
      <formula>AND(N6-N5&lt;0.1, N6&lt;&gt;0, N5&lt;&gt;0)</formula>
    </cfRule>
    <cfRule type="expression" dxfId="433" priority="12" stopIfTrue="1">
      <formula>AND(N6-N5&gt;0.125, N6&lt;&gt;0, N5&lt;&gt;0)</formula>
    </cfRule>
  </conditionalFormatting>
  <conditionalFormatting sqref="N18">
    <cfRule type="cellIs" dxfId="432" priority="32" stopIfTrue="1" operator="equal">
      <formula>0</formula>
    </cfRule>
    <cfRule type="cellIs" dxfId="431" priority="33" stopIfTrue="1" operator="greaterThan">
      <formula>0.958333333333333</formula>
    </cfRule>
  </conditionalFormatting>
  <conditionalFormatting sqref="P5">
    <cfRule type="expression" dxfId="430" priority="7" stopIfTrue="1">
      <formula>AND(P5-P4&gt;0.042, P5&lt;&gt;0, P4&lt;&gt;0)</formula>
    </cfRule>
  </conditionalFormatting>
  <conditionalFormatting sqref="P6:P17">
    <cfRule type="expression" dxfId="429" priority="8" stopIfTrue="1">
      <formula>AND(P6-P5&lt;0.1, P6&lt;&gt;0, P5&lt;&gt;0)</formula>
    </cfRule>
    <cfRule type="expression" dxfId="428" priority="9" stopIfTrue="1">
      <formula>AND(P6-P5&gt;0.125, P6&lt;&gt;0, P5&lt;&gt;0)</formula>
    </cfRule>
  </conditionalFormatting>
  <conditionalFormatting sqref="P18">
    <cfRule type="cellIs" dxfId="427" priority="30" stopIfTrue="1" operator="equal">
      <formula>0</formula>
    </cfRule>
    <cfRule type="cellIs" dxfId="426" priority="31" stopIfTrue="1" operator="greaterThan">
      <formula>0.958333333333333</formula>
    </cfRule>
  </conditionalFormatting>
  <conditionalFormatting sqref="R5">
    <cfRule type="expression" dxfId="425" priority="4" stopIfTrue="1">
      <formula>AND(R5-R4&gt;0.042, R5&lt;&gt;0, R4&lt;&gt;0)</formula>
    </cfRule>
  </conditionalFormatting>
  <conditionalFormatting sqref="R6:R17">
    <cfRule type="expression" dxfId="424" priority="5" stopIfTrue="1">
      <formula>AND(R6-R5&lt;0.1, R6&lt;&gt;0, R5&lt;&gt;0)</formula>
    </cfRule>
    <cfRule type="expression" dxfId="423" priority="6" stopIfTrue="1">
      <formula>AND(R6-R5&gt;0.125, R6&lt;&gt;0, R5&lt;&gt;0)</formula>
    </cfRule>
  </conditionalFormatting>
  <conditionalFormatting sqref="R18">
    <cfRule type="cellIs" dxfId="422" priority="28" stopIfTrue="1" operator="equal">
      <formula>0</formula>
    </cfRule>
    <cfRule type="cellIs" dxfId="421" priority="29" stopIfTrue="1" operator="greaterThan">
      <formula>0.958333333333333</formula>
    </cfRule>
  </conditionalFormatting>
  <conditionalFormatting sqref="T5">
    <cfRule type="expression" dxfId="420" priority="1" stopIfTrue="1">
      <formula>AND(T5-T4&gt;0.042, T5&lt;&gt;0, T4&lt;&gt;0)</formula>
    </cfRule>
  </conditionalFormatting>
  <conditionalFormatting sqref="T6:T17">
    <cfRule type="expression" dxfId="419" priority="2" stopIfTrue="1">
      <formula>AND(T6-T5&lt;0.1, T6&lt;&gt;0, T5&lt;&gt;0)</formula>
    </cfRule>
    <cfRule type="expression" dxfId="418" priority="3" stopIfTrue="1">
      <formula>AND(T6-T5&gt;0.125, T6&lt;&gt;0, T5&lt;&gt;0)</formula>
    </cfRule>
  </conditionalFormatting>
  <conditionalFormatting sqref="T18">
    <cfRule type="cellIs" dxfId="417" priority="26" stopIfTrue="1" operator="equal">
      <formula>0</formula>
    </cfRule>
    <cfRule type="cellIs" dxfId="416"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D8256-2D94-4D15-87E0-E8102F0CC472}">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415" priority="46" stopIfTrue="1">
      <formula>B5-B4&gt;0.042</formula>
    </cfRule>
  </conditionalFormatting>
  <conditionalFormatting sqref="B5:B18">
    <cfRule type="cellIs" dxfId="414" priority="45" stopIfTrue="1" operator="equal">
      <formula>0</formula>
    </cfRule>
  </conditionalFormatting>
  <conditionalFormatting sqref="B6:B17">
    <cfRule type="expression" dxfId="413" priority="47" stopIfTrue="1">
      <formula>(B6-B5)&lt;0.1</formula>
    </cfRule>
    <cfRule type="expression" dxfId="412" priority="48" stopIfTrue="1">
      <formula>(B6-B5)&gt;0.125</formula>
    </cfRule>
  </conditionalFormatting>
  <conditionalFormatting sqref="B18">
    <cfRule type="cellIs" dxfId="411" priority="49" stopIfTrue="1" operator="greaterThan">
      <formula>0.958333333333333</formula>
    </cfRule>
  </conditionalFormatting>
  <conditionalFormatting sqref="B19 D19 F19 H19 J19 L19 N19 P19 R19 T19">
    <cfRule type="expression" dxfId="410" priority="50" stopIfTrue="1">
      <formula>IF(B19&lt;&gt;0,(B19-B18)&lt;0.104,)</formula>
    </cfRule>
  </conditionalFormatting>
  <conditionalFormatting sqref="C23:C24 E23:E24 G23:G24 I23:I24 K23:K24 M23:M24 O23:O24 Q23:Q24 S23:S24 U23:U24">
    <cfRule type="cellIs" dxfId="409" priority="51" stopIfTrue="1" operator="between">
      <formula>0.1</formula>
      <formula>$A$29</formula>
    </cfRule>
    <cfRule type="cellIs" dxfId="408" priority="52" stopIfTrue="1" operator="greaterThanOrEqual">
      <formula>$A$29</formula>
    </cfRule>
  </conditionalFormatting>
  <conditionalFormatting sqref="D5">
    <cfRule type="expression" dxfId="407" priority="25" stopIfTrue="1">
      <formula>AND(D5-D4&gt;0.042, D5&lt;&gt;0, D4&lt;&gt;0)</formula>
    </cfRule>
  </conditionalFormatting>
  <conditionalFormatting sqref="D6:D17">
    <cfRule type="expression" dxfId="406" priority="42" stopIfTrue="1">
      <formula>AND(D6-D5&lt;0.1, D6&lt;&gt;0, D5&lt;&gt;0)</formula>
    </cfRule>
    <cfRule type="expression" dxfId="405" priority="43" stopIfTrue="1">
      <formula>AND(D6-D5&gt;0.125, D6&lt;&gt;0, D5&lt;&gt;0)</formula>
    </cfRule>
  </conditionalFormatting>
  <conditionalFormatting sqref="D18">
    <cfRule type="cellIs" dxfId="404" priority="44" stopIfTrue="1" operator="greaterThan">
      <formula>0.958333333333333</formula>
    </cfRule>
  </conditionalFormatting>
  <conditionalFormatting sqref="F5">
    <cfRule type="expression" dxfId="403" priority="22" stopIfTrue="1">
      <formula>AND(F5-F4&gt;0.042, F5&lt;&gt;0, F4&lt;&gt;0)</formula>
    </cfRule>
  </conditionalFormatting>
  <conditionalFormatting sqref="F6:F17">
    <cfRule type="expression" dxfId="402" priority="23" stopIfTrue="1">
      <formula>AND(F6-F5&lt;0.1, F6&lt;&gt;0, F5&lt;&gt;0)</formula>
    </cfRule>
    <cfRule type="expression" dxfId="401" priority="24" stopIfTrue="1">
      <formula>AND(F6-F5&gt;0.125, F6&lt;&gt;0, F5&lt;&gt;0)</formula>
    </cfRule>
  </conditionalFormatting>
  <conditionalFormatting sqref="F18">
    <cfRule type="cellIs" dxfId="400" priority="40" stopIfTrue="1" operator="equal">
      <formula>0</formula>
    </cfRule>
    <cfRule type="cellIs" dxfId="399" priority="41" stopIfTrue="1" operator="greaterThan">
      <formula>0.958333333333333</formula>
    </cfRule>
  </conditionalFormatting>
  <conditionalFormatting sqref="H5">
    <cfRule type="expression" dxfId="398" priority="19" stopIfTrue="1">
      <formula>AND(H5-H4&gt;0.042, H5&lt;&gt;0, H4&lt;&gt;0)</formula>
    </cfRule>
  </conditionalFormatting>
  <conditionalFormatting sqref="H6:H17">
    <cfRule type="expression" dxfId="397" priority="20" stopIfTrue="1">
      <formula>AND(H6-H5&lt;0.1, H6&lt;&gt;0, H5&lt;&gt;0)</formula>
    </cfRule>
    <cfRule type="expression" dxfId="396" priority="21" stopIfTrue="1">
      <formula>AND(H6-H5&gt;0.125, H6&lt;&gt;0, H5&lt;&gt;0)</formula>
    </cfRule>
  </conditionalFormatting>
  <conditionalFormatting sqref="H18">
    <cfRule type="cellIs" dxfId="395" priority="38" stopIfTrue="1" operator="equal">
      <formula>0</formula>
    </cfRule>
    <cfRule type="cellIs" dxfId="394" priority="39" stopIfTrue="1" operator="greaterThan">
      <formula>0.958333333333333</formula>
    </cfRule>
  </conditionalFormatting>
  <conditionalFormatting sqref="J5">
    <cfRule type="expression" dxfId="393" priority="16" stopIfTrue="1">
      <formula>AND(J5-J4&gt;0.042, J5&lt;&gt;0, J4&lt;&gt;0)</formula>
    </cfRule>
  </conditionalFormatting>
  <conditionalFormatting sqref="J6:J17">
    <cfRule type="expression" dxfId="392" priority="17" stopIfTrue="1">
      <formula>AND(J6-J5&lt;0.1, J6&lt;&gt;0, J5&lt;&gt;0)</formula>
    </cfRule>
    <cfRule type="expression" dxfId="391" priority="18" stopIfTrue="1">
      <formula>AND(J6-J5&gt;0.125, J6&lt;&gt;0, J5&lt;&gt;0)</formula>
    </cfRule>
  </conditionalFormatting>
  <conditionalFormatting sqref="J18">
    <cfRule type="cellIs" dxfId="390" priority="36" stopIfTrue="1" operator="equal">
      <formula>0</formula>
    </cfRule>
    <cfRule type="cellIs" dxfId="389" priority="37" stopIfTrue="1" operator="greaterThan">
      <formula>0.958333333333333</formula>
    </cfRule>
  </conditionalFormatting>
  <conditionalFormatting sqref="L5">
    <cfRule type="expression" dxfId="388" priority="13" stopIfTrue="1">
      <formula>AND(L5-L4&gt;0.042, L5&lt;&gt;0, L4&lt;&gt;0)</formula>
    </cfRule>
  </conditionalFormatting>
  <conditionalFormatting sqref="L6:L17">
    <cfRule type="expression" dxfId="387" priority="14" stopIfTrue="1">
      <formula>AND(L6-L5&lt;0.1, L6&lt;&gt;0, L5&lt;&gt;0)</formula>
    </cfRule>
    <cfRule type="expression" dxfId="386" priority="15" stopIfTrue="1">
      <formula>AND(L6-L5&gt;0.125, L6&lt;&gt;0, L5&lt;&gt;0)</formula>
    </cfRule>
  </conditionalFormatting>
  <conditionalFormatting sqref="L18">
    <cfRule type="cellIs" dxfId="385" priority="34" stopIfTrue="1" operator="equal">
      <formula>0</formula>
    </cfRule>
    <cfRule type="cellIs" dxfId="384" priority="35" stopIfTrue="1" operator="greaterThan">
      <formula>0.958333333333333</formula>
    </cfRule>
  </conditionalFormatting>
  <conditionalFormatting sqref="N5">
    <cfRule type="expression" dxfId="383" priority="10" stopIfTrue="1">
      <formula>AND(N5-N4&gt;0.042, N5&lt;&gt;0, N4&lt;&gt;0)</formula>
    </cfRule>
  </conditionalFormatting>
  <conditionalFormatting sqref="N6:N17">
    <cfRule type="expression" dxfId="382" priority="11" stopIfTrue="1">
      <formula>AND(N6-N5&lt;0.1, N6&lt;&gt;0, N5&lt;&gt;0)</formula>
    </cfRule>
    <cfRule type="expression" dxfId="381" priority="12" stopIfTrue="1">
      <formula>AND(N6-N5&gt;0.125, N6&lt;&gt;0, N5&lt;&gt;0)</formula>
    </cfRule>
  </conditionalFormatting>
  <conditionalFormatting sqref="N18">
    <cfRule type="cellIs" dxfId="380" priority="32" stopIfTrue="1" operator="equal">
      <formula>0</formula>
    </cfRule>
    <cfRule type="cellIs" dxfId="379" priority="33" stopIfTrue="1" operator="greaterThan">
      <formula>0.958333333333333</formula>
    </cfRule>
  </conditionalFormatting>
  <conditionalFormatting sqref="P5">
    <cfRule type="expression" dxfId="378" priority="7" stopIfTrue="1">
      <formula>AND(P5-P4&gt;0.042, P5&lt;&gt;0, P4&lt;&gt;0)</formula>
    </cfRule>
  </conditionalFormatting>
  <conditionalFormatting sqref="P6:P17">
    <cfRule type="expression" dxfId="377" priority="8" stopIfTrue="1">
      <formula>AND(P6-P5&lt;0.1, P6&lt;&gt;0, P5&lt;&gt;0)</formula>
    </cfRule>
    <cfRule type="expression" dxfId="376" priority="9" stopIfTrue="1">
      <formula>AND(P6-P5&gt;0.125, P6&lt;&gt;0, P5&lt;&gt;0)</formula>
    </cfRule>
  </conditionalFormatting>
  <conditionalFormatting sqref="P18">
    <cfRule type="cellIs" dxfId="375" priority="30" stopIfTrue="1" operator="equal">
      <formula>0</formula>
    </cfRule>
    <cfRule type="cellIs" dxfId="374" priority="31" stopIfTrue="1" operator="greaterThan">
      <formula>0.958333333333333</formula>
    </cfRule>
  </conditionalFormatting>
  <conditionalFormatting sqref="R5">
    <cfRule type="expression" dxfId="373" priority="4" stopIfTrue="1">
      <formula>AND(R5-R4&gt;0.042, R5&lt;&gt;0, R4&lt;&gt;0)</formula>
    </cfRule>
  </conditionalFormatting>
  <conditionalFormatting sqref="R6:R17">
    <cfRule type="expression" dxfId="372" priority="5" stopIfTrue="1">
      <formula>AND(R6-R5&lt;0.1, R6&lt;&gt;0, R5&lt;&gt;0)</formula>
    </cfRule>
    <cfRule type="expression" dxfId="371" priority="6" stopIfTrue="1">
      <formula>AND(R6-R5&gt;0.125, R6&lt;&gt;0, R5&lt;&gt;0)</formula>
    </cfRule>
  </conditionalFormatting>
  <conditionalFormatting sqref="R18">
    <cfRule type="cellIs" dxfId="370" priority="28" stopIfTrue="1" operator="equal">
      <formula>0</formula>
    </cfRule>
    <cfRule type="cellIs" dxfId="369" priority="29" stopIfTrue="1" operator="greaterThan">
      <formula>0.958333333333333</formula>
    </cfRule>
  </conditionalFormatting>
  <conditionalFormatting sqref="T5">
    <cfRule type="expression" dxfId="368" priority="1" stopIfTrue="1">
      <formula>AND(T5-T4&gt;0.042, T5&lt;&gt;0, T4&lt;&gt;0)</formula>
    </cfRule>
  </conditionalFormatting>
  <conditionalFormatting sqref="T6:T17">
    <cfRule type="expression" dxfId="367" priority="2" stopIfTrue="1">
      <formula>AND(T6-T5&lt;0.1, T6&lt;&gt;0, T5&lt;&gt;0)</formula>
    </cfRule>
    <cfRule type="expression" dxfId="366" priority="3" stopIfTrue="1">
      <formula>AND(T6-T5&gt;0.125, T6&lt;&gt;0, T5&lt;&gt;0)</formula>
    </cfRule>
  </conditionalFormatting>
  <conditionalFormatting sqref="T18">
    <cfRule type="cellIs" dxfId="365" priority="26" stopIfTrue="1" operator="equal">
      <formula>0</formula>
    </cfRule>
    <cfRule type="cellIs" dxfId="364"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1BD17-68B6-4C86-8DB7-9BF492AA6716}">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363" priority="46" stopIfTrue="1">
      <formula>B5-B4&gt;0.042</formula>
    </cfRule>
  </conditionalFormatting>
  <conditionalFormatting sqref="B5:B18">
    <cfRule type="cellIs" dxfId="362" priority="45" stopIfTrue="1" operator="equal">
      <formula>0</formula>
    </cfRule>
  </conditionalFormatting>
  <conditionalFormatting sqref="B6:B17">
    <cfRule type="expression" dxfId="361" priority="47" stopIfTrue="1">
      <formula>(B6-B5)&lt;0.1</formula>
    </cfRule>
    <cfRule type="expression" dxfId="360" priority="48" stopIfTrue="1">
      <formula>(B6-B5)&gt;0.125</formula>
    </cfRule>
  </conditionalFormatting>
  <conditionalFormatting sqref="B18">
    <cfRule type="cellIs" dxfId="359" priority="49" stopIfTrue="1" operator="greaterThan">
      <formula>0.958333333333333</formula>
    </cfRule>
  </conditionalFormatting>
  <conditionalFormatting sqref="B19 D19 F19 H19 J19 L19 N19 P19 R19 T19">
    <cfRule type="expression" dxfId="358" priority="50" stopIfTrue="1">
      <formula>IF(B19&lt;&gt;0,(B19-B18)&lt;0.104,)</formula>
    </cfRule>
  </conditionalFormatting>
  <conditionalFormatting sqref="C23:C24 E23:E24 G23:G24 I23:I24 K23:K24 M23:M24 O23:O24 Q23:Q24 S23:S24 U23:U24">
    <cfRule type="cellIs" dxfId="357" priority="51" stopIfTrue="1" operator="between">
      <formula>0.1</formula>
      <formula>$A$29</formula>
    </cfRule>
    <cfRule type="cellIs" dxfId="356" priority="52" stopIfTrue="1" operator="greaterThanOrEqual">
      <formula>$A$29</formula>
    </cfRule>
  </conditionalFormatting>
  <conditionalFormatting sqref="D5">
    <cfRule type="expression" dxfId="355" priority="25" stopIfTrue="1">
      <formula>AND(D5-D4&gt;0.042, D5&lt;&gt;0, D4&lt;&gt;0)</formula>
    </cfRule>
  </conditionalFormatting>
  <conditionalFormatting sqref="D6:D17">
    <cfRule type="expression" dxfId="354" priority="42" stopIfTrue="1">
      <formula>AND(D6-D5&lt;0.1, D6&lt;&gt;0, D5&lt;&gt;0)</formula>
    </cfRule>
    <cfRule type="expression" dxfId="353" priority="43" stopIfTrue="1">
      <formula>AND(D6-D5&gt;0.125, D6&lt;&gt;0, D5&lt;&gt;0)</formula>
    </cfRule>
  </conditionalFormatting>
  <conditionalFormatting sqref="D18">
    <cfRule type="cellIs" dxfId="352" priority="44" stopIfTrue="1" operator="greaterThan">
      <formula>0.958333333333333</formula>
    </cfRule>
  </conditionalFormatting>
  <conditionalFormatting sqref="F5">
    <cfRule type="expression" dxfId="351" priority="22" stopIfTrue="1">
      <formula>AND(F5-F4&gt;0.042, F5&lt;&gt;0, F4&lt;&gt;0)</formula>
    </cfRule>
  </conditionalFormatting>
  <conditionalFormatting sqref="F6:F17">
    <cfRule type="expression" dxfId="350" priority="23" stopIfTrue="1">
      <formula>AND(F6-F5&lt;0.1, F6&lt;&gt;0, F5&lt;&gt;0)</formula>
    </cfRule>
    <cfRule type="expression" dxfId="349" priority="24" stopIfTrue="1">
      <formula>AND(F6-F5&gt;0.125, F6&lt;&gt;0, F5&lt;&gt;0)</formula>
    </cfRule>
  </conditionalFormatting>
  <conditionalFormatting sqref="F18">
    <cfRule type="cellIs" dxfId="348" priority="40" stopIfTrue="1" operator="equal">
      <formula>0</formula>
    </cfRule>
    <cfRule type="cellIs" dxfId="347" priority="41" stopIfTrue="1" operator="greaterThan">
      <formula>0.958333333333333</formula>
    </cfRule>
  </conditionalFormatting>
  <conditionalFormatting sqref="H5">
    <cfRule type="expression" dxfId="346" priority="19" stopIfTrue="1">
      <formula>AND(H5-H4&gt;0.042, H5&lt;&gt;0, H4&lt;&gt;0)</formula>
    </cfRule>
  </conditionalFormatting>
  <conditionalFormatting sqref="H6:H17">
    <cfRule type="expression" dxfId="345" priority="20" stopIfTrue="1">
      <formula>AND(H6-H5&lt;0.1, H6&lt;&gt;0, H5&lt;&gt;0)</formula>
    </cfRule>
    <cfRule type="expression" dxfId="344" priority="21" stopIfTrue="1">
      <formula>AND(H6-H5&gt;0.125, H6&lt;&gt;0, H5&lt;&gt;0)</formula>
    </cfRule>
  </conditionalFormatting>
  <conditionalFormatting sqref="H18">
    <cfRule type="cellIs" dxfId="343" priority="38" stopIfTrue="1" operator="equal">
      <formula>0</formula>
    </cfRule>
    <cfRule type="cellIs" dxfId="342" priority="39" stopIfTrue="1" operator="greaterThan">
      <formula>0.958333333333333</formula>
    </cfRule>
  </conditionalFormatting>
  <conditionalFormatting sqref="J5">
    <cfRule type="expression" dxfId="341" priority="16" stopIfTrue="1">
      <formula>AND(J5-J4&gt;0.042, J5&lt;&gt;0, J4&lt;&gt;0)</formula>
    </cfRule>
  </conditionalFormatting>
  <conditionalFormatting sqref="J6:J17">
    <cfRule type="expression" dxfId="340" priority="17" stopIfTrue="1">
      <formula>AND(J6-J5&lt;0.1, J6&lt;&gt;0, J5&lt;&gt;0)</formula>
    </cfRule>
    <cfRule type="expression" dxfId="339" priority="18" stopIfTrue="1">
      <formula>AND(J6-J5&gt;0.125, J6&lt;&gt;0, J5&lt;&gt;0)</formula>
    </cfRule>
  </conditionalFormatting>
  <conditionalFormatting sqref="J18">
    <cfRule type="cellIs" dxfId="338" priority="36" stopIfTrue="1" operator="equal">
      <formula>0</formula>
    </cfRule>
    <cfRule type="cellIs" dxfId="337" priority="37" stopIfTrue="1" operator="greaterThan">
      <formula>0.958333333333333</formula>
    </cfRule>
  </conditionalFormatting>
  <conditionalFormatting sqref="L5">
    <cfRule type="expression" dxfId="336" priority="13" stopIfTrue="1">
      <formula>AND(L5-L4&gt;0.042, L5&lt;&gt;0, L4&lt;&gt;0)</formula>
    </cfRule>
  </conditionalFormatting>
  <conditionalFormatting sqref="L6:L17">
    <cfRule type="expression" dxfId="335" priority="14" stopIfTrue="1">
      <formula>AND(L6-L5&lt;0.1, L6&lt;&gt;0, L5&lt;&gt;0)</formula>
    </cfRule>
    <cfRule type="expression" dxfId="334" priority="15" stopIfTrue="1">
      <formula>AND(L6-L5&gt;0.125, L6&lt;&gt;0, L5&lt;&gt;0)</formula>
    </cfRule>
  </conditionalFormatting>
  <conditionalFormatting sqref="L18">
    <cfRule type="cellIs" dxfId="333" priority="34" stopIfTrue="1" operator="equal">
      <formula>0</formula>
    </cfRule>
    <cfRule type="cellIs" dxfId="332" priority="35" stopIfTrue="1" operator="greaterThan">
      <formula>0.958333333333333</formula>
    </cfRule>
  </conditionalFormatting>
  <conditionalFormatting sqref="N5">
    <cfRule type="expression" dxfId="331" priority="10" stopIfTrue="1">
      <formula>AND(N5-N4&gt;0.042, N5&lt;&gt;0, N4&lt;&gt;0)</formula>
    </cfRule>
  </conditionalFormatting>
  <conditionalFormatting sqref="N6:N17">
    <cfRule type="expression" dxfId="330" priority="11" stopIfTrue="1">
      <formula>AND(N6-N5&lt;0.1, N6&lt;&gt;0, N5&lt;&gt;0)</formula>
    </cfRule>
    <cfRule type="expression" dxfId="329" priority="12" stopIfTrue="1">
      <formula>AND(N6-N5&gt;0.125, N6&lt;&gt;0, N5&lt;&gt;0)</formula>
    </cfRule>
  </conditionalFormatting>
  <conditionalFormatting sqref="N18">
    <cfRule type="cellIs" dxfId="328" priority="32" stopIfTrue="1" operator="equal">
      <formula>0</formula>
    </cfRule>
    <cfRule type="cellIs" dxfId="327" priority="33" stopIfTrue="1" operator="greaterThan">
      <formula>0.958333333333333</formula>
    </cfRule>
  </conditionalFormatting>
  <conditionalFormatting sqref="P5">
    <cfRule type="expression" dxfId="326" priority="7" stopIfTrue="1">
      <formula>AND(P5-P4&gt;0.042, P5&lt;&gt;0, P4&lt;&gt;0)</formula>
    </cfRule>
  </conditionalFormatting>
  <conditionalFormatting sqref="P6:P17">
    <cfRule type="expression" dxfId="325" priority="8" stopIfTrue="1">
      <formula>AND(P6-P5&lt;0.1, P6&lt;&gt;0, P5&lt;&gt;0)</formula>
    </cfRule>
    <cfRule type="expression" dxfId="324" priority="9" stopIfTrue="1">
      <formula>AND(P6-P5&gt;0.125, P6&lt;&gt;0, P5&lt;&gt;0)</formula>
    </cfRule>
  </conditionalFormatting>
  <conditionalFormatting sqref="P18">
    <cfRule type="cellIs" dxfId="323" priority="30" stopIfTrue="1" operator="equal">
      <formula>0</formula>
    </cfRule>
    <cfRule type="cellIs" dxfId="322" priority="31" stopIfTrue="1" operator="greaterThan">
      <formula>0.958333333333333</formula>
    </cfRule>
  </conditionalFormatting>
  <conditionalFormatting sqref="R5">
    <cfRule type="expression" dxfId="321" priority="4" stopIfTrue="1">
      <formula>AND(R5-R4&gt;0.042, R5&lt;&gt;0, R4&lt;&gt;0)</formula>
    </cfRule>
  </conditionalFormatting>
  <conditionalFormatting sqref="R6:R17">
    <cfRule type="expression" dxfId="320" priority="5" stopIfTrue="1">
      <formula>AND(R6-R5&lt;0.1, R6&lt;&gt;0, R5&lt;&gt;0)</formula>
    </cfRule>
    <cfRule type="expression" dxfId="319" priority="6" stopIfTrue="1">
      <formula>AND(R6-R5&gt;0.125, R6&lt;&gt;0, R5&lt;&gt;0)</formula>
    </cfRule>
  </conditionalFormatting>
  <conditionalFormatting sqref="R18">
    <cfRule type="cellIs" dxfId="318" priority="28" stopIfTrue="1" operator="equal">
      <formula>0</formula>
    </cfRule>
    <cfRule type="cellIs" dxfId="317" priority="29" stopIfTrue="1" operator="greaterThan">
      <formula>0.958333333333333</formula>
    </cfRule>
  </conditionalFormatting>
  <conditionalFormatting sqref="T5">
    <cfRule type="expression" dxfId="316" priority="1" stopIfTrue="1">
      <formula>AND(T5-T4&gt;0.042, T5&lt;&gt;0, T4&lt;&gt;0)</formula>
    </cfRule>
  </conditionalFormatting>
  <conditionalFormatting sqref="T6:T17">
    <cfRule type="expression" dxfId="315" priority="2" stopIfTrue="1">
      <formula>AND(T6-T5&lt;0.1, T6&lt;&gt;0, T5&lt;&gt;0)</formula>
    </cfRule>
    <cfRule type="expression" dxfId="314" priority="3" stopIfTrue="1">
      <formula>AND(T6-T5&gt;0.125, T6&lt;&gt;0, T5&lt;&gt;0)</formula>
    </cfRule>
  </conditionalFormatting>
  <conditionalFormatting sqref="T18">
    <cfRule type="cellIs" dxfId="313" priority="26" stopIfTrue="1" operator="equal">
      <formula>0</formula>
    </cfRule>
    <cfRule type="cellIs" dxfId="312"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90E99-F769-4022-BEC8-329475773439}">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311" priority="46" stopIfTrue="1">
      <formula>B5-B4&gt;0.042</formula>
    </cfRule>
  </conditionalFormatting>
  <conditionalFormatting sqref="B5:B18">
    <cfRule type="cellIs" dxfId="310" priority="45" stopIfTrue="1" operator="equal">
      <formula>0</formula>
    </cfRule>
  </conditionalFormatting>
  <conditionalFormatting sqref="B6:B17">
    <cfRule type="expression" dxfId="309" priority="47" stopIfTrue="1">
      <formula>(B6-B5)&lt;0.1</formula>
    </cfRule>
    <cfRule type="expression" dxfId="308" priority="48" stopIfTrue="1">
      <formula>(B6-B5)&gt;0.125</formula>
    </cfRule>
  </conditionalFormatting>
  <conditionalFormatting sqref="B18">
    <cfRule type="cellIs" dxfId="307" priority="49" stopIfTrue="1" operator="greaterThan">
      <formula>0.958333333333333</formula>
    </cfRule>
  </conditionalFormatting>
  <conditionalFormatting sqref="B19 D19 F19 H19 J19 L19 N19 P19 R19 T19">
    <cfRule type="expression" dxfId="306" priority="50" stopIfTrue="1">
      <formula>IF(B19&lt;&gt;0,(B19-B18)&lt;0.104,)</formula>
    </cfRule>
  </conditionalFormatting>
  <conditionalFormatting sqref="C23:C24 E23:E24 G23:G24 I23:I24 K23:K24 M23:M24 O23:O24 Q23:Q24 S23:S24 U23:U24">
    <cfRule type="cellIs" dxfId="305" priority="51" stopIfTrue="1" operator="between">
      <formula>0.1</formula>
      <formula>$A$29</formula>
    </cfRule>
    <cfRule type="cellIs" dxfId="304" priority="52" stopIfTrue="1" operator="greaterThanOrEqual">
      <formula>$A$29</formula>
    </cfRule>
  </conditionalFormatting>
  <conditionalFormatting sqref="D5">
    <cfRule type="expression" dxfId="303" priority="25" stopIfTrue="1">
      <formula>AND(D5-D4&gt;0.042, D5&lt;&gt;0, D4&lt;&gt;0)</formula>
    </cfRule>
  </conditionalFormatting>
  <conditionalFormatting sqref="D6:D17">
    <cfRule type="expression" dxfId="302" priority="42" stopIfTrue="1">
      <formula>AND(D6-D5&lt;0.1, D6&lt;&gt;0, D5&lt;&gt;0)</formula>
    </cfRule>
    <cfRule type="expression" dxfId="301" priority="43" stopIfTrue="1">
      <formula>AND(D6-D5&gt;0.125, D6&lt;&gt;0, D5&lt;&gt;0)</formula>
    </cfRule>
  </conditionalFormatting>
  <conditionalFormatting sqref="D18">
    <cfRule type="cellIs" dxfId="300" priority="44" stopIfTrue="1" operator="greaterThan">
      <formula>0.958333333333333</formula>
    </cfRule>
  </conditionalFormatting>
  <conditionalFormatting sqref="F5">
    <cfRule type="expression" dxfId="299" priority="22" stopIfTrue="1">
      <formula>AND(F5-F4&gt;0.042, F5&lt;&gt;0, F4&lt;&gt;0)</formula>
    </cfRule>
  </conditionalFormatting>
  <conditionalFormatting sqref="F6:F17">
    <cfRule type="expression" dxfId="298" priority="23" stopIfTrue="1">
      <formula>AND(F6-F5&lt;0.1, F6&lt;&gt;0, F5&lt;&gt;0)</formula>
    </cfRule>
    <cfRule type="expression" dxfId="297" priority="24" stopIfTrue="1">
      <formula>AND(F6-F5&gt;0.125, F6&lt;&gt;0, F5&lt;&gt;0)</formula>
    </cfRule>
  </conditionalFormatting>
  <conditionalFormatting sqref="F18">
    <cfRule type="cellIs" dxfId="296" priority="40" stopIfTrue="1" operator="equal">
      <formula>0</formula>
    </cfRule>
    <cfRule type="cellIs" dxfId="295" priority="41" stopIfTrue="1" operator="greaterThan">
      <formula>0.958333333333333</formula>
    </cfRule>
  </conditionalFormatting>
  <conditionalFormatting sqref="H5">
    <cfRule type="expression" dxfId="294" priority="19" stopIfTrue="1">
      <formula>AND(H5-H4&gt;0.042, H5&lt;&gt;0, H4&lt;&gt;0)</formula>
    </cfRule>
  </conditionalFormatting>
  <conditionalFormatting sqref="H6:H17">
    <cfRule type="expression" dxfId="293" priority="20" stopIfTrue="1">
      <formula>AND(H6-H5&lt;0.1, H6&lt;&gt;0, H5&lt;&gt;0)</formula>
    </cfRule>
    <cfRule type="expression" dxfId="292" priority="21" stopIfTrue="1">
      <formula>AND(H6-H5&gt;0.125, H6&lt;&gt;0, H5&lt;&gt;0)</formula>
    </cfRule>
  </conditionalFormatting>
  <conditionalFormatting sqref="H18">
    <cfRule type="cellIs" dxfId="291" priority="38" stopIfTrue="1" operator="equal">
      <formula>0</formula>
    </cfRule>
    <cfRule type="cellIs" dxfId="290" priority="39" stopIfTrue="1" operator="greaterThan">
      <formula>0.958333333333333</formula>
    </cfRule>
  </conditionalFormatting>
  <conditionalFormatting sqref="J5">
    <cfRule type="expression" dxfId="289" priority="16" stopIfTrue="1">
      <formula>AND(J5-J4&gt;0.042, J5&lt;&gt;0, J4&lt;&gt;0)</formula>
    </cfRule>
  </conditionalFormatting>
  <conditionalFormatting sqref="J6:J17">
    <cfRule type="expression" dxfId="288" priority="17" stopIfTrue="1">
      <formula>AND(J6-J5&lt;0.1, J6&lt;&gt;0, J5&lt;&gt;0)</formula>
    </cfRule>
    <cfRule type="expression" dxfId="287" priority="18" stopIfTrue="1">
      <formula>AND(J6-J5&gt;0.125, J6&lt;&gt;0, J5&lt;&gt;0)</formula>
    </cfRule>
  </conditionalFormatting>
  <conditionalFormatting sqref="J18">
    <cfRule type="cellIs" dxfId="286" priority="36" stopIfTrue="1" operator="equal">
      <formula>0</formula>
    </cfRule>
    <cfRule type="cellIs" dxfId="285" priority="37" stopIfTrue="1" operator="greaterThan">
      <formula>0.958333333333333</formula>
    </cfRule>
  </conditionalFormatting>
  <conditionalFormatting sqref="L5">
    <cfRule type="expression" dxfId="284" priority="13" stopIfTrue="1">
      <formula>AND(L5-L4&gt;0.042, L5&lt;&gt;0, L4&lt;&gt;0)</formula>
    </cfRule>
  </conditionalFormatting>
  <conditionalFormatting sqref="L6:L17">
    <cfRule type="expression" dxfId="283" priority="14" stopIfTrue="1">
      <formula>AND(L6-L5&lt;0.1, L6&lt;&gt;0, L5&lt;&gt;0)</formula>
    </cfRule>
    <cfRule type="expression" dxfId="282" priority="15" stopIfTrue="1">
      <formula>AND(L6-L5&gt;0.125, L6&lt;&gt;0, L5&lt;&gt;0)</formula>
    </cfRule>
  </conditionalFormatting>
  <conditionalFormatting sqref="L18">
    <cfRule type="cellIs" dxfId="281" priority="34" stopIfTrue="1" operator="equal">
      <formula>0</formula>
    </cfRule>
    <cfRule type="cellIs" dxfId="280" priority="35" stopIfTrue="1" operator="greaterThan">
      <formula>0.958333333333333</formula>
    </cfRule>
  </conditionalFormatting>
  <conditionalFormatting sqref="N5">
    <cfRule type="expression" dxfId="279" priority="10" stopIfTrue="1">
      <formula>AND(N5-N4&gt;0.042, N5&lt;&gt;0, N4&lt;&gt;0)</formula>
    </cfRule>
  </conditionalFormatting>
  <conditionalFormatting sqref="N6:N17">
    <cfRule type="expression" dxfId="278" priority="11" stopIfTrue="1">
      <formula>AND(N6-N5&lt;0.1, N6&lt;&gt;0, N5&lt;&gt;0)</formula>
    </cfRule>
    <cfRule type="expression" dxfId="277" priority="12" stopIfTrue="1">
      <formula>AND(N6-N5&gt;0.125, N6&lt;&gt;0, N5&lt;&gt;0)</formula>
    </cfRule>
  </conditionalFormatting>
  <conditionalFormatting sqref="N18">
    <cfRule type="cellIs" dxfId="276" priority="32" stopIfTrue="1" operator="equal">
      <formula>0</formula>
    </cfRule>
    <cfRule type="cellIs" dxfId="275" priority="33" stopIfTrue="1" operator="greaterThan">
      <formula>0.958333333333333</formula>
    </cfRule>
  </conditionalFormatting>
  <conditionalFormatting sqref="P5">
    <cfRule type="expression" dxfId="274" priority="7" stopIfTrue="1">
      <formula>AND(P5-P4&gt;0.042, P5&lt;&gt;0, P4&lt;&gt;0)</formula>
    </cfRule>
  </conditionalFormatting>
  <conditionalFormatting sqref="P6:P17">
    <cfRule type="expression" dxfId="273" priority="8" stopIfTrue="1">
      <formula>AND(P6-P5&lt;0.1, P6&lt;&gt;0, P5&lt;&gt;0)</formula>
    </cfRule>
    <cfRule type="expression" dxfId="272" priority="9" stopIfTrue="1">
      <formula>AND(P6-P5&gt;0.125, P6&lt;&gt;0, P5&lt;&gt;0)</formula>
    </cfRule>
  </conditionalFormatting>
  <conditionalFormatting sqref="P18">
    <cfRule type="cellIs" dxfId="271" priority="30" stopIfTrue="1" operator="equal">
      <formula>0</formula>
    </cfRule>
    <cfRule type="cellIs" dxfId="270" priority="31" stopIfTrue="1" operator="greaterThan">
      <formula>0.958333333333333</formula>
    </cfRule>
  </conditionalFormatting>
  <conditionalFormatting sqref="R5">
    <cfRule type="expression" dxfId="269" priority="4" stopIfTrue="1">
      <formula>AND(R5-R4&gt;0.042, R5&lt;&gt;0, R4&lt;&gt;0)</formula>
    </cfRule>
  </conditionalFormatting>
  <conditionalFormatting sqref="R6:R17">
    <cfRule type="expression" dxfId="268" priority="5" stopIfTrue="1">
      <formula>AND(R6-R5&lt;0.1, R6&lt;&gt;0, R5&lt;&gt;0)</formula>
    </cfRule>
    <cfRule type="expression" dxfId="267" priority="6" stopIfTrue="1">
      <formula>AND(R6-R5&gt;0.125, R6&lt;&gt;0, R5&lt;&gt;0)</formula>
    </cfRule>
  </conditionalFormatting>
  <conditionalFormatting sqref="R18">
    <cfRule type="cellIs" dxfId="266" priority="28" stopIfTrue="1" operator="equal">
      <formula>0</formula>
    </cfRule>
    <cfRule type="cellIs" dxfId="265" priority="29" stopIfTrue="1" operator="greaterThan">
      <formula>0.958333333333333</formula>
    </cfRule>
  </conditionalFormatting>
  <conditionalFormatting sqref="T5">
    <cfRule type="expression" dxfId="264" priority="1" stopIfTrue="1">
      <formula>AND(T5-T4&gt;0.042, T5&lt;&gt;0, T4&lt;&gt;0)</formula>
    </cfRule>
  </conditionalFormatting>
  <conditionalFormatting sqref="T6:T17">
    <cfRule type="expression" dxfId="263" priority="2" stopIfTrue="1">
      <formula>AND(T6-T5&lt;0.1, T6&lt;&gt;0, T5&lt;&gt;0)</formula>
    </cfRule>
    <cfRule type="expression" dxfId="262" priority="3" stopIfTrue="1">
      <formula>AND(T6-T5&gt;0.125, T6&lt;&gt;0, T5&lt;&gt;0)</formula>
    </cfRule>
  </conditionalFormatting>
  <conditionalFormatting sqref="T18">
    <cfRule type="cellIs" dxfId="261" priority="26" stopIfTrue="1" operator="equal">
      <formula>0</formula>
    </cfRule>
    <cfRule type="cellIs" dxfId="260"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4A717-8981-4741-8BF6-BED51861EDDA}">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259" priority="46" stopIfTrue="1">
      <formula>B5-B4&gt;0.042</formula>
    </cfRule>
  </conditionalFormatting>
  <conditionalFormatting sqref="B5:B18">
    <cfRule type="cellIs" dxfId="258" priority="45" stopIfTrue="1" operator="equal">
      <formula>0</formula>
    </cfRule>
  </conditionalFormatting>
  <conditionalFormatting sqref="B6:B17">
    <cfRule type="expression" dxfId="257" priority="47" stopIfTrue="1">
      <formula>(B6-B5)&lt;0.1</formula>
    </cfRule>
    <cfRule type="expression" dxfId="256" priority="48" stopIfTrue="1">
      <formula>(B6-B5)&gt;0.125</formula>
    </cfRule>
  </conditionalFormatting>
  <conditionalFormatting sqref="B18">
    <cfRule type="cellIs" dxfId="255" priority="49" stopIfTrue="1" operator="greaterThan">
      <formula>0.958333333333333</formula>
    </cfRule>
  </conditionalFormatting>
  <conditionalFormatting sqref="B19 D19 F19 H19 J19 L19 N19 P19 R19 T19">
    <cfRule type="expression" dxfId="254" priority="50" stopIfTrue="1">
      <formula>IF(B19&lt;&gt;0,(B19-B18)&lt;0.104,)</formula>
    </cfRule>
  </conditionalFormatting>
  <conditionalFormatting sqref="C23:C24 E23:E24 G23:G24 I23:I24 K23:K24 M23:M24 O23:O24 Q23:Q24 S23:S24 U23:U24">
    <cfRule type="cellIs" dxfId="253" priority="51" stopIfTrue="1" operator="between">
      <formula>0.1</formula>
      <formula>$A$29</formula>
    </cfRule>
    <cfRule type="cellIs" dxfId="252" priority="52" stopIfTrue="1" operator="greaterThanOrEqual">
      <formula>$A$29</formula>
    </cfRule>
  </conditionalFormatting>
  <conditionalFormatting sqref="D5">
    <cfRule type="expression" dxfId="251" priority="25" stopIfTrue="1">
      <formula>AND(D5-D4&gt;0.042, D5&lt;&gt;0, D4&lt;&gt;0)</formula>
    </cfRule>
  </conditionalFormatting>
  <conditionalFormatting sqref="D6:D17">
    <cfRule type="expression" dxfId="250" priority="42" stopIfTrue="1">
      <formula>AND(D6-D5&lt;0.1, D6&lt;&gt;0, D5&lt;&gt;0)</formula>
    </cfRule>
    <cfRule type="expression" dxfId="249" priority="43" stopIfTrue="1">
      <formula>AND(D6-D5&gt;0.125, D6&lt;&gt;0, D5&lt;&gt;0)</formula>
    </cfRule>
  </conditionalFormatting>
  <conditionalFormatting sqref="D18">
    <cfRule type="cellIs" dxfId="248" priority="44" stopIfTrue="1" operator="greaterThan">
      <formula>0.958333333333333</formula>
    </cfRule>
  </conditionalFormatting>
  <conditionalFormatting sqref="F5">
    <cfRule type="expression" dxfId="247" priority="22" stopIfTrue="1">
      <formula>AND(F5-F4&gt;0.042, F5&lt;&gt;0, F4&lt;&gt;0)</formula>
    </cfRule>
  </conditionalFormatting>
  <conditionalFormatting sqref="F6:F17">
    <cfRule type="expression" dxfId="246" priority="23" stopIfTrue="1">
      <formula>AND(F6-F5&lt;0.1, F6&lt;&gt;0, F5&lt;&gt;0)</formula>
    </cfRule>
    <cfRule type="expression" dxfId="245" priority="24" stopIfTrue="1">
      <formula>AND(F6-F5&gt;0.125, F6&lt;&gt;0, F5&lt;&gt;0)</formula>
    </cfRule>
  </conditionalFormatting>
  <conditionalFormatting sqref="F18">
    <cfRule type="cellIs" dxfId="244" priority="40" stopIfTrue="1" operator="equal">
      <formula>0</formula>
    </cfRule>
    <cfRule type="cellIs" dxfId="243" priority="41" stopIfTrue="1" operator="greaterThan">
      <formula>0.958333333333333</formula>
    </cfRule>
  </conditionalFormatting>
  <conditionalFormatting sqref="H5">
    <cfRule type="expression" dxfId="242" priority="19" stopIfTrue="1">
      <formula>AND(H5-H4&gt;0.042, H5&lt;&gt;0, H4&lt;&gt;0)</formula>
    </cfRule>
  </conditionalFormatting>
  <conditionalFormatting sqref="H6:H17">
    <cfRule type="expression" dxfId="241" priority="20" stopIfTrue="1">
      <formula>AND(H6-H5&lt;0.1, H6&lt;&gt;0, H5&lt;&gt;0)</formula>
    </cfRule>
    <cfRule type="expression" dxfId="240" priority="21" stopIfTrue="1">
      <formula>AND(H6-H5&gt;0.125, H6&lt;&gt;0, H5&lt;&gt;0)</formula>
    </cfRule>
  </conditionalFormatting>
  <conditionalFormatting sqref="H18">
    <cfRule type="cellIs" dxfId="239" priority="38" stopIfTrue="1" operator="equal">
      <formula>0</formula>
    </cfRule>
    <cfRule type="cellIs" dxfId="238" priority="39" stopIfTrue="1" operator="greaterThan">
      <formula>0.958333333333333</formula>
    </cfRule>
  </conditionalFormatting>
  <conditionalFormatting sqref="J5">
    <cfRule type="expression" dxfId="237" priority="16" stopIfTrue="1">
      <formula>AND(J5-J4&gt;0.042, J5&lt;&gt;0, J4&lt;&gt;0)</formula>
    </cfRule>
  </conditionalFormatting>
  <conditionalFormatting sqref="J6:J17">
    <cfRule type="expression" dxfId="236" priority="17" stopIfTrue="1">
      <formula>AND(J6-J5&lt;0.1, J6&lt;&gt;0, J5&lt;&gt;0)</formula>
    </cfRule>
    <cfRule type="expression" dxfId="235" priority="18" stopIfTrue="1">
      <formula>AND(J6-J5&gt;0.125, J6&lt;&gt;0, J5&lt;&gt;0)</formula>
    </cfRule>
  </conditionalFormatting>
  <conditionalFormatting sqref="J18">
    <cfRule type="cellIs" dxfId="234" priority="36" stopIfTrue="1" operator="equal">
      <formula>0</formula>
    </cfRule>
    <cfRule type="cellIs" dxfId="233" priority="37" stopIfTrue="1" operator="greaterThan">
      <formula>0.958333333333333</formula>
    </cfRule>
  </conditionalFormatting>
  <conditionalFormatting sqref="L5">
    <cfRule type="expression" dxfId="232" priority="13" stopIfTrue="1">
      <formula>AND(L5-L4&gt;0.042, L5&lt;&gt;0, L4&lt;&gt;0)</formula>
    </cfRule>
  </conditionalFormatting>
  <conditionalFormatting sqref="L6:L17">
    <cfRule type="expression" dxfId="231" priority="14" stopIfTrue="1">
      <formula>AND(L6-L5&lt;0.1, L6&lt;&gt;0, L5&lt;&gt;0)</formula>
    </cfRule>
    <cfRule type="expression" dxfId="230" priority="15" stopIfTrue="1">
      <formula>AND(L6-L5&gt;0.125, L6&lt;&gt;0, L5&lt;&gt;0)</formula>
    </cfRule>
  </conditionalFormatting>
  <conditionalFormatting sqref="L18">
    <cfRule type="cellIs" dxfId="229" priority="34" stopIfTrue="1" operator="equal">
      <formula>0</formula>
    </cfRule>
    <cfRule type="cellIs" dxfId="228" priority="35" stopIfTrue="1" operator="greaterThan">
      <formula>0.958333333333333</formula>
    </cfRule>
  </conditionalFormatting>
  <conditionalFormatting sqref="N5">
    <cfRule type="expression" dxfId="227" priority="10" stopIfTrue="1">
      <formula>AND(N5-N4&gt;0.042, N5&lt;&gt;0, N4&lt;&gt;0)</formula>
    </cfRule>
  </conditionalFormatting>
  <conditionalFormatting sqref="N6:N17">
    <cfRule type="expression" dxfId="226" priority="11" stopIfTrue="1">
      <formula>AND(N6-N5&lt;0.1, N6&lt;&gt;0, N5&lt;&gt;0)</formula>
    </cfRule>
    <cfRule type="expression" dxfId="225" priority="12" stopIfTrue="1">
      <formula>AND(N6-N5&gt;0.125, N6&lt;&gt;0, N5&lt;&gt;0)</formula>
    </cfRule>
  </conditionalFormatting>
  <conditionalFormatting sqref="N18">
    <cfRule type="cellIs" dxfId="224" priority="32" stopIfTrue="1" operator="equal">
      <formula>0</formula>
    </cfRule>
    <cfRule type="cellIs" dxfId="223" priority="33" stopIfTrue="1" operator="greaterThan">
      <formula>0.958333333333333</formula>
    </cfRule>
  </conditionalFormatting>
  <conditionalFormatting sqref="P5">
    <cfRule type="expression" dxfId="222" priority="7" stopIfTrue="1">
      <formula>AND(P5-P4&gt;0.042, P5&lt;&gt;0, P4&lt;&gt;0)</formula>
    </cfRule>
  </conditionalFormatting>
  <conditionalFormatting sqref="P6:P17">
    <cfRule type="expression" dxfId="221" priority="8" stopIfTrue="1">
      <formula>AND(P6-P5&lt;0.1, P6&lt;&gt;0, P5&lt;&gt;0)</formula>
    </cfRule>
    <cfRule type="expression" dxfId="220" priority="9" stopIfTrue="1">
      <formula>AND(P6-P5&gt;0.125, P6&lt;&gt;0, P5&lt;&gt;0)</formula>
    </cfRule>
  </conditionalFormatting>
  <conditionalFormatting sqref="P18">
    <cfRule type="cellIs" dxfId="219" priority="30" stopIfTrue="1" operator="equal">
      <formula>0</formula>
    </cfRule>
    <cfRule type="cellIs" dxfId="218" priority="31" stopIfTrue="1" operator="greaterThan">
      <formula>0.958333333333333</formula>
    </cfRule>
  </conditionalFormatting>
  <conditionalFormatting sqref="R5">
    <cfRule type="expression" dxfId="217" priority="4" stopIfTrue="1">
      <formula>AND(R5-R4&gt;0.042, R5&lt;&gt;0, R4&lt;&gt;0)</formula>
    </cfRule>
  </conditionalFormatting>
  <conditionalFormatting sqref="R6:R17">
    <cfRule type="expression" dxfId="216" priority="5" stopIfTrue="1">
      <formula>AND(R6-R5&lt;0.1, R6&lt;&gt;0, R5&lt;&gt;0)</formula>
    </cfRule>
    <cfRule type="expression" dxfId="215" priority="6" stopIfTrue="1">
      <formula>AND(R6-R5&gt;0.125, R6&lt;&gt;0, R5&lt;&gt;0)</formula>
    </cfRule>
  </conditionalFormatting>
  <conditionalFormatting sqref="R18">
    <cfRule type="cellIs" dxfId="214" priority="28" stopIfTrue="1" operator="equal">
      <formula>0</formula>
    </cfRule>
    <cfRule type="cellIs" dxfId="213" priority="29" stopIfTrue="1" operator="greaterThan">
      <formula>0.958333333333333</formula>
    </cfRule>
  </conditionalFormatting>
  <conditionalFormatting sqref="T5">
    <cfRule type="expression" dxfId="212" priority="1" stopIfTrue="1">
      <formula>AND(T5-T4&gt;0.042, T5&lt;&gt;0, T4&lt;&gt;0)</formula>
    </cfRule>
  </conditionalFormatting>
  <conditionalFormatting sqref="T6:T17">
    <cfRule type="expression" dxfId="211" priority="2" stopIfTrue="1">
      <formula>AND(T6-T5&lt;0.1, T6&lt;&gt;0, T5&lt;&gt;0)</formula>
    </cfRule>
    <cfRule type="expression" dxfId="210" priority="3" stopIfTrue="1">
      <formula>AND(T6-T5&gt;0.125, T6&lt;&gt;0, T5&lt;&gt;0)</formula>
    </cfRule>
  </conditionalFormatting>
  <conditionalFormatting sqref="T18">
    <cfRule type="cellIs" dxfId="209" priority="26" stopIfTrue="1" operator="equal">
      <formula>0</formula>
    </cfRule>
    <cfRule type="cellIs" dxfId="208"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5EF8E-021D-4625-9933-97376DBA948A}">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207" priority="46" stopIfTrue="1">
      <formula>B5-B4&gt;0.042</formula>
    </cfRule>
  </conditionalFormatting>
  <conditionalFormatting sqref="B5:B18">
    <cfRule type="cellIs" dxfId="206" priority="45" stopIfTrue="1" operator="equal">
      <formula>0</formula>
    </cfRule>
  </conditionalFormatting>
  <conditionalFormatting sqref="B6:B17">
    <cfRule type="expression" dxfId="205" priority="47" stopIfTrue="1">
      <formula>(B6-B5)&lt;0.1</formula>
    </cfRule>
    <cfRule type="expression" dxfId="204" priority="48" stopIfTrue="1">
      <formula>(B6-B5)&gt;0.125</formula>
    </cfRule>
  </conditionalFormatting>
  <conditionalFormatting sqref="B18">
    <cfRule type="cellIs" dxfId="203" priority="49" stopIfTrue="1" operator="greaterThan">
      <formula>0.958333333333333</formula>
    </cfRule>
  </conditionalFormatting>
  <conditionalFormatting sqref="B19 D19 F19 H19 J19 L19 N19 P19 R19 T19">
    <cfRule type="expression" dxfId="202" priority="50" stopIfTrue="1">
      <formula>IF(B19&lt;&gt;0,(B19-B18)&lt;0.104,)</formula>
    </cfRule>
  </conditionalFormatting>
  <conditionalFormatting sqref="C23:C24 E23:E24 G23:G24 I23:I24 K23:K24 M23:M24 O23:O24 Q23:Q24 S23:S24 U23:U24">
    <cfRule type="cellIs" dxfId="201" priority="51" stopIfTrue="1" operator="between">
      <formula>0.1</formula>
      <formula>$A$29</formula>
    </cfRule>
    <cfRule type="cellIs" dxfId="200" priority="52" stopIfTrue="1" operator="greaterThanOrEqual">
      <formula>$A$29</formula>
    </cfRule>
  </conditionalFormatting>
  <conditionalFormatting sqref="D5">
    <cfRule type="expression" dxfId="199" priority="25" stopIfTrue="1">
      <formula>AND(D5-D4&gt;0.042, D5&lt;&gt;0, D4&lt;&gt;0)</formula>
    </cfRule>
  </conditionalFormatting>
  <conditionalFormatting sqref="D6:D17">
    <cfRule type="expression" dxfId="198" priority="42" stopIfTrue="1">
      <formula>AND(D6-D5&lt;0.1, D6&lt;&gt;0, D5&lt;&gt;0)</formula>
    </cfRule>
    <cfRule type="expression" dxfId="197" priority="43" stopIfTrue="1">
      <formula>AND(D6-D5&gt;0.125, D6&lt;&gt;0, D5&lt;&gt;0)</formula>
    </cfRule>
  </conditionalFormatting>
  <conditionalFormatting sqref="D18">
    <cfRule type="cellIs" dxfId="196" priority="44" stopIfTrue="1" operator="greaterThan">
      <formula>0.958333333333333</formula>
    </cfRule>
  </conditionalFormatting>
  <conditionalFormatting sqref="F5">
    <cfRule type="expression" dxfId="195" priority="22" stopIfTrue="1">
      <formula>AND(F5-F4&gt;0.042, F5&lt;&gt;0, F4&lt;&gt;0)</formula>
    </cfRule>
  </conditionalFormatting>
  <conditionalFormatting sqref="F6:F17">
    <cfRule type="expression" dxfId="194" priority="23" stopIfTrue="1">
      <formula>AND(F6-F5&lt;0.1, F6&lt;&gt;0, F5&lt;&gt;0)</formula>
    </cfRule>
    <cfRule type="expression" dxfId="193" priority="24" stopIfTrue="1">
      <formula>AND(F6-F5&gt;0.125, F6&lt;&gt;0, F5&lt;&gt;0)</formula>
    </cfRule>
  </conditionalFormatting>
  <conditionalFormatting sqref="F18">
    <cfRule type="cellIs" dxfId="192" priority="40" stopIfTrue="1" operator="equal">
      <formula>0</formula>
    </cfRule>
    <cfRule type="cellIs" dxfId="191" priority="41" stopIfTrue="1" operator="greaterThan">
      <formula>0.958333333333333</formula>
    </cfRule>
  </conditionalFormatting>
  <conditionalFormatting sqref="H5">
    <cfRule type="expression" dxfId="190" priority="19" stopIfTrue="1">
      <formula>AND(H5-H4&gt;0.042, H5&lt;&gt;0, H4&lt;&gt;0)</formula>
    </cfRule>
  </conditionalFormatting>
  <conditionalFormatting sqref="H6:H17">
    <cfRule type="expression" dxfId="189" priority="20" stopIfTrue="1">
      <formula>AND(H6-H5&lt;0.1, H6&lt;&gt;0, H5&lt;&gt;0)</formula>
    </cfRule>
    <cfRule type="expression" dxfId="188" priority="21" stopIfTrue="1">
      <formula>AND(H6-H5&gt;0.125, H6&lt;&gt;0, H5&lt;&gt;0)</formula>
    </cfRule>
  </conditionalFormatting>
  <conditionalFormatting sqref="H18">
    <cfRule type="cellIs" dxfId="187" priority="38" stopIfTrue="1" operator="equal">
      <formula>0</formula>
    </cfRule>
    <cfRule type="cellIs" dxfId="186" priority="39" stopIfTrue="1" operator="greaterThan">
      <formula>0.958333333333333</formula>
    </cfRule>
  </conditionalFormatting>
  <conditionalFormatting sqref="J5">
    <cfRule type="expression" dxfId="185" priority="16" stopIfTrue="1">
      <formula>AND(J5-J4&gt;0.042, J5&lt;&gt;0, J4&lt;&gt;0)</formula>
    </cfRule>
  </conditionalFormatting>
  <conditionalFormatting sqref="J6:J17">
    <cfRule type="expression" dxfId="184" priority="17" stopIfTrue="1">
      <formula>AND(J6-J5&lt;0.1, J6&lt;&gt;0, J5&lt;&gt;0)</formula>
    </cfRule>
    <cfRule type="expression" dxfId="183" priority="18" stopIfTrue="1">
      <formula>AND(J6-J5&gt;0.125, J6&lt;&gt;0, J5&lt;&gt;0)</formula>
    </cfRule>
  </conditionalFormatting>
  <conditionalFormatting sqref="J18">
    <cfRule type="cellIs" dxfId="182" priority="36" stopIfTrue="1" operator="equal">
      <formula>0</formula>
    </cfRule>
    <cfRule type="cellIs" dxfId="181" priority="37" stopIfTrue="1" operator="greaterThan">
      <formula>0.958333333333333</formula>
    </cfRule>
  </conditionalFormatting>
  <conditionalFormatting sqref="L5">
    <cfRule type="expression" dxfId="180" priority="13" stopIfTrue="1">
      <formula>AND(L5-L4&gt;0.042, L5&lt;&gt;0, L4&lt;&gt;0)</formula>
    </cfRule>
  </conditionalFormatting>
  <conditionalFormatting sqref="L6:L17">
    <cfRule type="expression" dxfId="179" priority="14" stopIfTrue="1">
      <formula>AND(L6-L5&lt;0.1, L6&lt;&gt;0, L5&lt;&gt;0)</formula>
    </cfRule>
    <cfRule type="expression" dxfId="178" priority="15" stopIfTrue="1">
      <formula>AND(L6-L5&gt;0.125, L6&lt;&gt;0, L5&lt;&gt;0)</formula>
    </cfRule>
  </conditionalFormatting>
  <conditionalFormatting sqref="L18">
    <cfRule type="cellIs" dxfId="177" priority="34" stopIfTrue="1" operator="equal">
      <formula>0</formula>
    </cfRule>
    <cfRule type="cellIs" dxfId="176" priority="35" stopIfTrue="1" operator="greaterThan">
      <formula>0.958333333333333</formula>
    </cfRule>
  </conditionalFormatting>
  <conditionalFormatting sqref="N5">
    <cfRule type="expression" dxfId="175" priority="10" stopIfTrue="1">
      <formula>AND(N5-N4&gt;0.042, N5&lt;&gt;0, N4&lt;&gt;0)</formula>
    </cfRule>
  </conditionalFormatting>
  <conditionalFormatting sqref="N6:N17">
    <cfRule type="expression" dxfId="174" priority="11" stopIfTrue="1">
      <formula>AND(N6-N5&lt;0.1, N6&lt;&gt;0, N5&lt;&gt;0)</formula>
    </cfRule>
    <cfRule type="expression" dxfId="173" priority="12" stopIfTrue="1">
      <formula>AND(N6-N5&gt;0.125, N6&lt;&gt;0, N5&lt;&gt;0)</formula>
    </cfRule>
  </conditionalFormatting>
  <conditionalFormatting sqref="N18">
    <cfRule type="cellIs" dxfId="172" priority="32" stopIfTrue="1" operator="equal">
      <formula>0</formula>
    </cfRule>
    <cfRule type="cellIs" dxfId="171" priority="33" stopIfTrue="1" operator="greaterThan">
      <formula>0.958333333333333</formula>
    </cfRule>
  </conditionalFormatting>
  <conditionalFormatting sqref="P5">
    <cfRule type="expression" dxfId="170" priority="7" stopIfTrue="1">
      <formula>AND(P5-P4&gt;0.042, P5&lt;&gt;0, P4&lt;&gt;0)</formula>
    </cfRule>
  </conditionalFormatting>
  <conditionalFormatting sqref="P6:P17">
    <cfRule type="expression" dxfId="169" priority="8" stopIfTrue="1">
      <formula>AND(P6-P5&lt;0.1, P6&lt;&gt;0, P5&lt;&gt;0)</formula>
    </cfRule>
    <cfRule type="expression" dxfId="168" priority="9" stopIfTrue="1">
      <formula>AND(P6-P5&gt;0.125, P6&lt;&gt;0, P5&lt;&gt;0)</formula>
    </cfRule>
  </conditionalFormatting>
  <conditionalFormatting sqref="P18">
    <cfRule type="cellIs" dxfId="167" priority="30" stopIfTrue="1" operator="equal">
      <formula>0</formula>
    </cfRule>
    <cfRule type="cellIs" dxfId="166" priority="31" stopIfTrue="1" operator="greaterThan">
      <formula>0.958333333333333</formula>
    </cfRule>
  </conditionalFormatting>
  <conditionalFormatting sqref="R5">
    <cfRule type="expression" dxfId="165" priority="4" stopIfTrue="1">
      <formula>AND(R5-R4&gt;0.042, R5&lt;&gt;0, R4&lt;&gt;0)</formula>
    </cfRule>
  </conditionalFormatting>
  <conditionalFormatting sqref="R6:R17">
    <cfRule type="expression" dxfId="164" priority="5" stopIfTrue="1">
      <formula>AND(R6-R5&lt;0.1, R6&lt;&gt;0, R5&lt;&gt;0)</formula>
    </cfRule>
    <cfRule type="expression" dxfId="163" priority="6" stopIfTrue="1">
      <formula>AND(R6-R5&gt;0.125, R6&lt;&gt;0, R5&lt;&gt;0)</formula>
    </cfRule>
  </conditionalFormatting>
  <conditionalFormatting sqref="R18">
    <cfRule type="cellIs" dxfId="162" priority="28" stopIfTrue="1" operator="equal">
      <formula>0</formula>
    </cfRule>
    <cfRule type="cellIs" dxfId="161" priority="29" stopIfTrue="1" operator="greaterThan">
      <formula>0.958333333333333</formula>
    </cfRule>
  </conditionalFormatting>
  <conditionalFormatting sqref="T5">
    <cfRule type="expression" dxfId="160" priority="1" stopIfTrue="1">
      <formula>AND(T5-T4&gt;0.042, T5&lt;&gt;0, T4&lt;&gt;0)</formula>
    </cfRule>
  </conditionalFormatting>
  <conditionalFormatting sqref="T6:T17">
    <cfRule type="expression" dxfId="159" priority="2" stopIfTrue="1">
      <formula>AND(T6-T5&lt;0.1, T6&lt;&gt;0, T5&lt;&gt;0)</formula>
    </cfRule>
    <cfRule type="expression" dxfId="158" priority="3" stopIfTrue="1">
      <formula>AND(T6-T5&gt;0.125, T6&lt;&gt;0, T5&lt;&gt;0)</formula>
    </cfRule>
  </conditionalFormatting>
  <conditionalFormatting sqref="T18">
    <cfRule type="cellIs" dxfId="157" priority="26" stopIfTrue="1" operator="equal">
      <formula>0</formula>
    </cfRule>
    <cfRule type="cellIs" dxfId="156"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8E460-2F5E-48D5-AE6F-11743F4F40CB}">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155" priority="46" stopIfTrue="1">
      <formula>B5-B4&gt;0.042</formula>
    </cfRule>
  </conditionalFormatting>
  <conditionalFormatting sqref="B5:B18">
    <cfRule type="cellIs" dxfId="154" priority="45" stopIfTrue="1" operator="equal">
      <formula>0</formula>
    </cfRule>
  </conditionalFormatting>
  <conditionalFormatting sqref="B6:B17">
    <cfRule type="expression" dxfId="153" priority="47" stopIfTrue="1">
      <formula>(B6-B5)&lt;0.1</formula>
    </cfRule>
    <cfRule type="expression" dxfId="152" priority="48" stopIfTrue="1">
      <formula>(B6-B5)&gt;0.125</formula>
    </cfRule>
  </conditionalFormatting>
  <conditionalFormatting sqref="B18">
    <cfRule type="cellIs" dxfId="151" priority="49" stopIfTrue="1" operator="greaterThan">
      <formula>0.958333333333333</formula>
    </cfRule>
  </conditionalFormatting>
  <conditionalFormatting sqref="B19 D19 F19 H19 J19 L19 N19 P19 R19 T19">
    <cfRule type="expression" dxfId="150" priority="50" stopIfTrue="1">
      <formula>IF(B19&lt;&gt;0,(B19-B18)&lt;0.104,)</formula>
    </cfRule>
  </conditionalFormatting>
  <conditionalFormatting sqref="C23:C24 E23:E24 G23:G24 I23:I24 K23:K24 M23:M24 O23:O24 Q23:Q24 S23:S24 U23:U24">
    <cfRule type="cellIs" dxfId="149" priority="51" stopIfTrue="1" operator="between">
      <formula>0.1</formula>
      <formula>$A$29</formula>
    </cfRule>
    <cfRule type="cellIs" dxfId="148" priority="52" stopIfTrue="1" operator="greaterThanOrEqual">
      <formula>$A$29</formula>
    </cfRule>
  </conditionalFormatting>
  <conditionalFormatting sqref="D5">
    <cfRule type="expression" dxfId="147" priority="25" stopIfTrue="1">
      <formula>AND(D5-D4&gt;0.042, D5&lt;&gt;0, D4&lt;&gt;0)</formula>
    </cfRule>
  </conditionalFormatting>
  <conditionalFormatting sqref="D6:D17">
    <cfRule type="expression" dxfId="146" priority="42" stopIfTrue="1">
      <formula>AND(D6-D5&lt;0.1, D6&lt;&gt;0, D5&lt;&gt;0)</formula>
    </cfRule>
    <cfRule type="expression" dxfId="145" priority="43" stopIfTrue="1">
      <formula>AND(D6-D5&gt;0.125, D6&lt;&gt;0, D5&lt;&gt;0)</formula>
    </cfRule>
  </conditionalFormatting>
  <conditionalFormatting sqref="D18">
    <cfRule type="cellIs" dxfId="144" priority="44" stopIfTrue="1" operator="greaterThan">
      <formula>0.958333333333333</formula>
    </cfRule>
  </conditionalFormatting>
  <conditionalFormatting sqref="F5">
    <cfRule type="expression" dxfId="143" priority="22" stopIfTrue="1">
      <formula>AND(F5-F4&gt;0.042, F5&lt;&gt;0, F4&lt;&gt;0)</formula>
    </cfRule>
  </conditionalFormatting>
  <conditionalFormatting sqref="F6:F17">
    <cfRule type="expression" dxfId="142" priority="23" stopIfTrue="1">
      <formula>AND(F6-F5&lt;0.1, F6&lt;&gt;0, F5&lt;&gt;0)</formula>
    </cfRule>
    <cfRule type="expression" dxfId="141" priority="24" stopIfTrue="1">
      <formula>AND(F6-F5&gt;0.125, F6&lt;&gt;0, F5&lt;&gt;0)</formula>
    </cfRule>
  </conditionalFormatting>
  <conditionalFormatting sqref="F18">
    <cfRule type="cellIs" dxfId="140" priority="40" stopIfTrue="1" operator="equal">
      <formula>0</formula>
    </cfRule>
    <cfRule type="cellIs" dxfId="139" priority="41" stopIfTrue="1" operator="greaterThan">
      <formula>0.958333333333333</formula>
    </cfRule>
  </conditionalFormatting>
  <conditionalFormatting sqref="H5">
    <cfRule type="expression" dxfId="138" priority="19" stopIfTrue="1">
      <formula>AND(H5-H4&gt;0.042, H5&lt;&gt;0, H4&lt;&gt;0)</formula>
    </cfRule>
  </conditionalFormatting>
  <conditionalFormatting sqref="H6:H17">
    <cfRule type="expression" dxfId="137" priority="20" stopIfTrue="1">
      <formula>AND(H6-H5&lt;0.1, H6&lt;&gt;0, H5&lt;&gt;0)</formula>
    </cfRule>
    <cfRule type="expression" dxfId="136" priority="21" stopIfTrue="1">
      <formula>AND(H6-H5&gt;0.125, H6&lt;&gt;0, H5&lt;&gt;0)</formula>
    </cfRule>
  </conditionalFormatting>
  <conditionalFormatting sqref="H18">
    <cfRule type="cellIs" dxfId="135" priority="38" stopIfTrue="1" operator="equal">
      <formula>0</formula>
    </cfRule>
    <cfRule type="cellIs" dxfId="134" priority="39" stopIfTrue="1" operator="greaterThan">
      <formula>0.958333333333333</formula>
    </cfRule>
  </conditionalFormatting>
  <conditionalFormatting sqref="J5">
    <cfRule type="expression" dxfId="133" priority="16" stopIfTrue="1">
      <formula>AND(J5-J4&gt;0.042, J5&lt;&gt;0, J4&lt;&gt;0)</formula>
    </cfRule>
  </conditionalFormatting>
  <conditionalFormatting sqref="J6:J17">
    <cfRule type="expression" dxfId="132" priority="17" stopIfTrue="1">
      <formula>AND(J6-J5&lt;0.1, J6&lt;&gt;0, J5&lt;&gt;0)</formula>
    </cfRule>
    <cfRule type="expression" dxfId="131" priority="18" stopIfTrue="1">
      <formula>AND(J6-J5&gt;0.125, J6&lt;&gt;0, J5&lt;&gt;0)</formula>
    </cfRule>
  </conditionalFormatting>
  <conditionalFormatting sqref="J18">
    <cfRule type="cellIs" dxfId="130" priority="36" stopIfTrue="1" operator="equal">
      <formula>0</formula>
    </cfRule>
    <cfRule type="cellIs" dxfId="129" priority="37" stopIfTrue="1" operator="greaterThan">
      <formula>0.958333333333333</formula>
    </cfRule>
  </conditionalFormatting>
  <conditionalFormatting sqref="L5">
    <cfRule type="expression" dxfId="128" priority="13" stopIfTrue="1">
      <formula>AND(L5-L4&gt;0.042, L5&lt;&gt;0, L4&lt;&gt;0)</formula>
    </cfRule>
  </conditionalFormatting>
  <conditionalFormatting sqref="L6:L17">
    <cfRule type="expression" dxfId="127" priority="14" stopIfTrue="1">
      <formula>AND(L6-L5&lt;0.1, L6&lt;&gt;0, L5&lt;&gt;0)</formula>
    </cfRule>
    <cfRule type="expression" dxfId="126" priority="15" stopIfTrue="1">
      <formula>AND(L6-L5&gt;0.125, L6&lt;&gt;0, L5&lt;&gt;0)</formula>
    </cfRule>
  </conditionalFormatting>
  <conditionalFormatting sqref="L18">
    <cfRule type="cellIs" dxfId="125" priority="34" stopIfTrue="1" operator="equal">
      <formula>0</formula>
    </cfRule>
    <cfRule type="cellIs" dxfId="124" priority="35" stopIfTrue="1" operator="greaterThan">
      <formula>0.958333333333333</formula>
    </cfRule>
  </conditionalFormatting>
  <conditionalFormatting sqref="N5">
    <cfRule type="expression" dxfId="123" priority="10" stopIfTrue="1">
      <formula>AND(N5-N4&gt;0.042, N5&lt;&gt;0, N4&lt;&gt;0)</formula>
    </cfRule>
  </conditionalFormatting>
  <conditionalFormatting sqref="N6:N17">
    <cfRule type="expression" dxfId="122" priority="11" stopIfTrue="1">
      <formula>AND(N6-N5&lt;0.1, N6&lt;&gt;0, N5&lt;&gt;0)</formula>
    </cfRule>
    <cfRule type="expression" dxfId="121" priority="12" stopIfTrue="1">
      <formula>AND(N6-N5&gt;0.125, N6&lt;&gt;0, N5&lt;&gt;0)</formula>
    </cfRule>
  </conditionalFormatting>
  <conditionalFormatting sqref="N18">
    <cfRule type="cellIs" dxfId="120" priority="32" stopIfTrue="1" operator="equal">
      <formula>0</formula>
    </cfRule>
    <cfRule type="cellIs" dxfId="119" priority="33" stopIfTrue="1" operator="greaterThan">
      <formula>0.958333333333333</formula>
    </cfRule>
  </conditionalFormatting>
  <conditionalFormatting sqref="P5">
    <cfRule type="expression" dxfId="118" priority="7" stopIfTrue="1">
      <formula>AND(P5-P4&gt;0.042, P5&lt;&gt;0, P4&lt;&gt;0)</formula>
    </cfRule>
  </conditionalFormatting>
  <conditionalFormatting sqref="P6:P17">
    <cfRule type="expression" dxfId="117" priority="8" stopIfTrue="1">
      <formula>AND(P6-P5&lt;0.1, P6&lt;&gt;0, P5&lt;&gt;0)</formula>
    </cfRule>
    <cfRule type="expression" dxfId="116" priority="9" stopIfTrue="1">
      <formula>AND(P6-P5&gt;0.125, P6&lt;&gt;0, P5&lt;&gt;0)</formula>
    </cfRule>
  </conditionalFormatting>
  <conditionalFormatting sqref="P18">
    <cfRule type="cellIs" dxfId="115" priority="30" stopIfTrue="1" operator="equal">
      <formula>0</formula>
    </cfRule>
    <cfRule type="cellIs" dxfId="114" priority="31" stopIfTrue="1" operator="greaterThan">
      <formula>0.958333333333333</formula>
    </cfRule>
  </conditionalFormatting>
  <conditionalFormatting sqref="R5">
    <cfRule type="expression" dxfId="113" priority="4" stopIfTrue="1">
      <formula>AND(R5-R4&gt;0.042, R5&lt;&gt;0, R4&lt;&gt;0)</formula>
    </cfRule>
  </conditionalFormatting>
  <conditionalFormatting sqref="R6:R17">
    <cfRule type="expression" dxfId="112" priority="5" stopIfTrue="1">
      <formula>AND(R6-R5&lt;0.1, R6&lt;&gt;0, R5&lt;&gt;0)</formula>
    </cfRule>
    <cfRule type="expression" dxfId="111" priority="6" stopIfTrue="1">
      <formula>AND(R6-R5&gt;0.125, R6&lt;&gt;0, R5&lt;&gt;0)</formula>
    </cfRule>
  </conditionalFormatting>
  <conditionalFormatting sqref="R18">
    <cfRule type="cellIs" dxfId="110" priority="28" stopIfTrue="1" operator="equal">
      <formula>0</formula>
    </cfRule>
    <cfRule type="cellIs" dxfId="109" priority="29" stopIfTrue="1" operator="greaterThan">
      <formula>0.958333333333333</formula>
    </cfRule>
  </conditionalFormatting>
  <conditionalFormatting sqref="T5">
    <cfRule type="expression" dxfId="108" priority="1" stopIfTrue="1">
      <formula>AND(T5-T4&gt;0.042, T5&lt;&gt;0, T4&lt;&gt;0)</formula>
    </cfRule>
  </conditionalFormatting>
  <conditionalFormatting sqref="T6:T17">
    <cfRule type="expression" dxfId="107" priority="2" stopIfTrue="1">
      <formula>AND(T6-T5&lt;0.1, T6&lt;&gt;0, T5&lt;&gt;0)</formula>
    </cfRule>
    <cfRule type="expression" dxfId="106" priority="3" stopIfTrue="1">
      <formula>AND(T6-T5&gt;0.125, T6&lt;&gt;0, T5&lt;&gt;0)</formula>
    </cfRule>
  </conditionalFormatting>
  <conditionalFormatting sqref="T18">
    <cfRule type="cellIs" dxfId="105" priority="26" stopIfTrue="1" operator="equal">
      <formula>0</formula>
    </cfRule>
    <cfRule type="cellIs" dxfId="104"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88CEB-ED0A-4A29-AC26-244753CF784C}">
  <dimension ref="A1:U29"/>
  <sheetViews>
    <sheetView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103" priority="46" stopIfTrue="1">
      <formula>B5-B4&gt;0.042</formula>
    </cfRule>
  </conditionalFormatting>
  <conditionalFormatting sqref="B5:B18">
    <cfRule type="cellIs" dxfId="102" priority="45" stopIfTrue="1" operator="equal">
      <formula>0</formula>
    </cfRule>
  </conditionalFormatting>
  <conditionalFormatting sqref="B6:B17">
    <cfRule type="expression" dxfId="101" priority="47" stopIfTrue="1">
      <formula>(B6-B5)&lt;0.1</formula>
    </cfRule>
    <cfRule type="expression" dxfId="100" priority="48" stopIfTrue="1">
      <formula>(B6-B5)&gt;0.125</formula>
    </cfRule>
  </conditionalFormatting>
  <conditionalFormatting sqref="B18">
    <cfRule type="cellIs" dxfId="99" priority="49" stopIfTrue="1" operator="greaterThan">
      <formula>0.958333333333333</formula>
    </cfRule>
  </conditionalFormatting>
  <conditionalFormatting sqref="B19 D19 F19 H19 J19 L19 N19 P19 R19 T19">
    <cfRule type="expression" dxfId="98" priority="50" stopIfTrue="1">
      <formula>IF(B19&lt;&gt;0,(B19-B18)&lt;0.104,)</formula>
    </cfRule>
  </conditionalFormatting>
  <conditionalFormatting sqref="C23:C24 E23:E24 G23:G24 I23:I24 K23:K24 M23:M24 O23:O24 Q23:Q24 S23:S24 U23:U24">
    <cfRule type="cellIs" dxfId="97" priority="51" stopIfTrue="1" operator="between">
      <formula>0.1</formula>
      <formula>$A$29</formula>
    </cfRule>
    <cfRule type="cellIs" dxfId="96" priority="52" stopIfTrue="1" operator="greaterThanOrEqual">
      <formula>$A$29</formula>
    </cfRule>
  </conditionalFormatting>
  <conditionalFormatting sqref="D5">
    <cfRule type="expression" dxfId="95" priority="25" stopIfTrue="1">
      <formula>AND(D5-D4&gt;0.042, D5&lt;&gt;0, D4&lt;&gt;0)</formula>
    </cfRule>
  </conditionalFormatting>
  <conditionalFormatting sqref="D6:D17">
    <cfRule type="expression" dxfId="94" priority="42" stopIfTrue="1">
      <formula>AND(D6-D5&lt;0.1, D6&lt;&gt;0, D5&lt;&gt;0)</formula>
    </cfRule>
    <cfRule type="expression" dxfId="93" priority="43" stopIfTrue="1">
      <formula>AND(D6-D5&gt;0.125, D6&lt;&gt;0, D5&lt;&gt;0)</formula>
    </cfRule>
  </conditionalFormatting>
  <conditionalFormatting sqref="D18">
    <cfRule type="cellIs" dxfId="92" priority="44" stopIfTrue="1" operator="greaterThan">
      <formula>0.958333333333333</formula>
    </cfRule>
  </conditionalFormatting>
  <conditionalFormatting sqref="F5">
    <cfRule type="expression" dxfId="91" priority="22" stopIfTrue="1">
      <formula>AND(F5-F4&gt;0.042, F5&lt;&gt;0, F4&lt;&gt;0)</formula>
    </cfRule>
  </conditionalFormatting>
  <conditionalFormatting sqref="F6:F17">
    <cfRule type="expression" dxfId="90" priority="23" stopIfTrue="1">
      <formula>AND(F6-F5&lt;0.1, F6&lt;&gt;0, F5&lt;&gt;0)</formula>
    </cfRule>
    <cfRule type="expression" dxfId="89" priority="24" stopIfTrue="1">
      <formula>AND(F6-F5&gt;0.125, F6&lt;&gt;0, F5&lt;&gt;0)</formula>
    </cfRule>
  </conditionalFormatting>
  <conditionalFormatting sqref="F18">
    <cfRule type="cellIs" dxfId="88" priority="40" stopIfTrue="1" operator="equal">
      <formula>0</formula>
    </cfRule>
    <cfRule type="cellIs" dxfId="87" priority="41" stopIfTrue="1" operator="greaterThan">
      <formula>0.958333333333333</formula>
    </cfRule>
  </conditionalFormatting>
  <conditionalFormatting sqref="H5">
    <cfRule type="expression" dxfId="86" priority="19" stopIfTrue="1">
      <formula>AND(H5-H4&gt;0.042, H5&lt;&gt;0, H4&lt;&gt;0)</formula>
    </cfRule>
  </conditionalFormatting>
  <conditionalFormatting sqref="H6:H17">
    <cfRule type="expression" dxfId="85" priority="20" stopIfTrue="1">
      <formula>AND(H6-H5&lt;0.1, H6&lt;&gt;0, H5&lt;&gt;0)</formula>
    </cfRule>
    <cfRule type="expression" dxfId="84" priority="21" stopIfTrue="1">
      <formula>AND(H6-H5&gt;0.125, H6&lt;&gt;0, H5&lt;&gt;0)</formula>
    </cfRule>
  </conditionalFormatting>
  <conditionalFormatting sqref="H18">
    <cfRule type="cellIs" dxfId="83" priority="38" stopIfTrue="1" operator="equal">
      <formula>0</formula>
    </cfRule>
    <cfRule type="cellIs" dxfId="82" priority="39" stopIfTrue="1" operator="greaterThan">
      <formula>0.958333333333333</formula>
    </cfRule>
  </conditionalFormatting>
  <conditionalFormatting sqref="J5">
    <cfRule type="expression" dxfId="81" priority="16" stopIfTrue="1">
      <formula>AND(J5-J4&gt;0.042, J5&lt;&gt;0, J4&lt;&gt;0)</formula>
    </cfRule>
  </conditionalFormatting>
  <conditionalFormatting sqref="J6:J17">
    <cfRule type="expression" dxfId="80" priority="17" stopIfTrue="1">
      <formula>AND(J6-J5&lt;0.1, J6&lt;&gt;0, J5&lt;&gt;0)</formula>
    </cfRule>
    <cfRule type="expression" dxfId="79" priority="18" stopIfTrue="1">
      <formula>AND(J6-J5&gt;0.125, J6&lt;&gt;0, J5&lt;&gt;0)</formula>
    </cfRule>
  </conditionalFormatting>
  <conditionalFormatting sqref="J18">
    <cfRule type="cellIs" dxfId="78" priority="36" stopIfTrue="1" operator="equal">
      <formula>0</formula>
    </cfRule>
    <cfRule type="cellIs" dxfId="77" priority="37" stopIfTrue="1" operator="greaterThan">
      <formula>0.958333333333333</formula>
    </cfRule>
  </conditionalFormatting>
  <conditionalFormatting sqref="L5">
    <cfRule type="expression" dxfId="76" priority="13" stopIfTrue="1">
      <formula>AND(L5-L4&gt;0.042, L5&lt;&gt;0, L4&lt;&gt;0)</formula>
    </cfRule>
  </conditionalFormatting>
  <conditionalFormatting sqref="L6:L17">
    <cfRule type="expression" dxfId="75" priority="14" stopIfTrue="1">
      <formula>AND(L6-L5&lt;0.1, L6&lt;&gt;0, L5&lt;&gt;0)</formula>
    </cfRule>
    <cfRule type="expression" dxfId="74" priority="15" stopIfTrue="1">
      <formula>AND(L6-L5&gt;0.125, L6&lt;&gt;0, L5&lt;&gt;0)</formula>
    </cfRule>
  </conditionalFormatting>
  <conditionalFormatting sqref="L18">
    <cfRule type="cellIs" dxfId="73" priority="34" stopIfTrue="1" operator="equal">
      <formula>0</formula>
    </cfRule>
    <cfRule type="cellIs" dxfId="72" priority="35" stopIfTrue="1" operator="greaterThan">
      <formula>0.958333333333333</formula>
    </cfRule>
  </conditionalFormatting>
  <conditionalFormatting sqref="N5">
    <cfRule type="expression" dxfId="71" priority="10" stopIfTrue="1">
      <formula>AND(N5-N4&gt;0.042, N5&lt;&gt;0, N4&lt;&gt;0)</formula>
    </cfRule>
  </conditionalFormatting>
  <conditionalFormatting sqref="N6:N17">
    <cfRule type="expression" dxfId="70" priority="11" stopIfTrue="1">
      <formula>AND(N6-N5&lt;0.1, N6&lt;&gt;0, N5&lt;&gt;0)</formula>
    </cfRule>
    <cfRule type="expression" dxfId="69" priority="12" stopIfTrue="1">
      <formula>AND(N6-N5&gt;0.125, N6&lt;&gt;0, N5&lt;&gt;0)</formula>
    </cfRule>
  </conditionalFormatting>
  <conditionalFormatting sqref="N18">
    <cfRule type="cellIs" dxfId="68" priority="32" stopIfTrue="1" operator="equal">
      <formula>0</formula>
    </cfRule>
    <cfRule type="cellIs" dxfId="67" priority="33" stopIfTrue="1" operator="greaterThan">
      <formula>0.958333333333333</formula>
    </cfRule>
  </conditionalFormatting>
  <conditionalFormatting sqref="P5">
    <cfRule type="expression" dxfId="66" priority="7" stopIfTrue="1">
      <formula>AND(P5-P4&gt;0.042, P5&lt;&gt;0, P4&lt;&gt;0)</formula>
    </cfRule>
  </conditionalFormatting>
  <conditionalFormatting sqref="P6:P17">
    <cfRule type="expression" dxfId="65" priority="8" stopIfTrue="1">
      <formula>AND(P6-P5&lt;0.1, P6&lt;&gt;0, P5&lt;&gt;0)</formula>
    </cfRule>
    <cfRule type="expression" dxfId="64" priority="9" stopIfTrue="1">
      <formula>AND(P6-P5&gt;0.125, P6&lt;&gt;0, P5&lt;&gt;0)</formula>
    </cfRule>
  </conditionalFormatting>
  <conditionalFormatting sqref="P18">
    <cfRule type="cellIs" dxfId="63" priority="30" stopIfTrue="1" operator="equal">
      <formula>0</formula>
    </cfRule>
    <cfRule type="cellIs" dxfId="62" priority="31" stopIfTrue="1" operator="greaterThan">
      <formula>0.958333333333333</formula>
    </cfRule>
  </conditionalFormatting>
  <conditionalFormatting sqref="R5">
    <cfRule type="expression" dxfId="61" priority="4" stopIfTrue="1">
      <formula>AND(R5-R4&gt;0.042, R5&lt;&gt;0, R4&lt;&gt;0)</formula>
    </cfRule>
  </conditionalFormatting>
  <conditionalFormatting sqref="R6:R17">
    <cfRule type="expression" dxfId="60" priority="5" stopIfTrue="1">
      <formula>AND(R6-R5&lt;0.1, R6&lt;&gt;0, R5&lt;&gt;0)</formula>
    </cfRule>
    <cfRule type="expression" dxfId="59" priority="6" stopIfTrue="1">
      <formula>AND(R6-R5&gt;0.125, R6&lt;&gt;0, R5&lt;&gt;0)</formula>
    </cfRule>
  </conditionalFormatting>
  <conditionalFormatting sqref="R18">
    <cfRule type="cellIs" dxfId="58" priority="28" stopIfTrue="1" operator="equal">
      <formula>0</formula>
    </cfRule>
    <cfRule type="cellIs" dxfId="57" priority="29" stopIfTrue="1" operator="greaterThan">
      <formula>0.958333333333333</formula>
    </cfRule>
  </conditionalFormatting>
  <conditionalFormatting sqref="T5">
    <cfRule type="expression" dxfId="56" priority="1" stopIfTrue="1">
      <formula>AND(T5-T4&gt;0.042, T5&lt;&gt;0, T4&lt;&gt;0)</formula>
    </cfRule>
  </conditionalFormatting>
  <conditionalFormatting sqref="T6:T17">
    <cfRule type="expression" dxfId="55" priority="2" stopIfTrue="1">
      <formula>AND(T6-T5&lt;0.1, T6&lt;&gt;0, T5&lt;&gt;0)</formula>
    </cfRule>
    <cfRule type="expression" dxfId="54" priority="3" stopIfTrue="1">
      <formula>AND(T6-T5&gt;0.125, T6&lt;&gt;0, T5&lt;&gt;0)</formula>
    </cfRule>
  </conditionalFormatting>
  <conditionalFormatting sqref="T18">
    <cfRule type="cellIs" dxfId="53" priority="26" stopIfTrue="1" operator="equal">
      <formula>0</formula>
    </cfRule>
    <cfRule type="cellIs" dxfId="52"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376D7-0249-4820-B8C0-D430C20C56B7}">
  <dimension ref="A1:U29"/>
  <sheetViews>
    <sheetView tabSelected="1" zoomScale="80" zoomScaleNormal="80" workbookViewId="0">
      <pane xSplit="1" ySplit="2" topLeftCell="B3" activePane="bottomRight" state="frozen"/>
      <selection pane="topRight" activeCell="B1" sqref="B1"/>
      <selection pane="bottomLeft" activeCell="A4" sqref="A4"/>
      <selection pane="bottomRight" activeCell="F11" sqref="F11"/>
    </sheetView>
  </sheetViews>
  <sheetFormatPr defaultRowHeight="12.75"/>
  <cols>
    <col min="1" max="1" width="18.85546875" style="2" customWidth="1"/>
    <col min="2" max="2" width="11.5703125" style="2" customWidth="1"/>
    <col min="3" max="3" width="25.7109375" style="2" customWidth="1"/>
    <col min="4" max="4" width="9.140625" style="2"/>
    <col min="5" max="5" width="22.85546875" style="2" customWidth="1"/>
    <col min="6" max="6" width="9.140625" style="2"/>
    <col min="7" max="7" width="22.7109375" style="2" customWidth="1"/>
    <col min="8" max="8" width="9.140625" style="2"/>
    <col min="9" max="9" width="22.5703125" style="2" customWidth="1"/>
    <col min="10" max="10" width="9.140625" style="2"/>
    <col min="11" max="11" width="23.140625" style="2" customWidth="1"/>
    <col min="12" max="12" width="9.140625" style="2"/>
    <col min="13" max="13" width="24" style="2" customWidth="1"/>
    <col min="14" max="14" width="9.140625" style="2"/>
    <col min="15" max="15" width="27" style="2" customWidth="1"/>
    <col min="16" max="16" width="9.140625" style="2"/>
    <col min="17" max="17" width="28" style="2" customWidth="1"/>
    <col min="18" max="18" width="9.140625" style="2"/>
    <col min="19" max="19" width="26.28515625" style="2" customWidth="1"/>
    <col min="20" max="20" width="9.140625" style="2"/>
    <col min="21" max="21" width="32.85546875" style="2" customWidth="1"/>
    <col min="22" max="16384" width="9.140625" style="2"/>
  </cols>
  <sheetData>
    <row r="1" spans="1:21" s="18" customFormat="1" ht="29.25" customHeight="1">
      <c r="A1" s="87" t="s">
        <v>40</v>
      </c>
      <c r="B1" s="88"/>
      <c r="C1" s="45"/>
      <c r="E1" s="89"/>
      <c r="F1" s="90"/>
      <c r="G1" s="90"/>
      <c r="H1" s="90"/>
    </row>
    <row r="2" spans="1:21" s="34" customFormat="1" ht="15" customHeight="1">
      <c r="A2" s="11" t="s">
        <v>19</v>
      </c>
      <c r="B2" s="85" t="s">
        <v>39</v>
      </c>
      <c r="C2" s="86"/>
      <c r="D2" s="85" t="s">
        <v>23</v>
      </c>
      <c r="E2" s="86"/>
      <c r="F2" s="85" t="s">
        <v>23</v>
      </c>
      <c r="G2" s="86"/>
      <c r="H2" s="85" t="s">
        <v>23</v>
      </c>
      <c r="I2" s="86"/>
      <c r="J2" s="85" t="s">
        <v>23</v>
      </c>
      <c r="K2" s="86"/>
      <c r="L2" s="85" t="s">
        <v>23</v>
      </c>
      <c r="M2" s="86"/>
      <c r="N2" s="85" t="s">
        <v>23</v>
      </c>
      <c r="O2" s="86"/>
      <c r="P2" s="85" t="s">
        <v>23</v>
      </c>
      <c r="Q2" s="86"/>
      <c r="R2" s="85" t="s">
        <v>23</v>
      </c>
      <c r="S2" s="86"/>
      <c r="T2" s="85" t="s">
        <v>23</v>
      </c>
      <c r="U2" s="86"/>
    </row>
    <row r="3" spans="1:21" s="9" customFormat="1" ht="33.75" customHeight="1">
      <c r="A3" s="11"/>
      <c r="B3" s="35" t="s">
        <v>7</v>
      </c>
      <c r="C3" s="36" t="s">
        <v>5</v>
      </c>
      <c r="D3" s="11" t="str">
        <f>B3</f>
        <v>Laikas</v>
      </c>
      <c r="E3" s="10" t="s">
        <v>5</v>
      </c>
      <c r="F3" s="11" t="str">
        <f>B3</f>
        <v>Laikas</v>
      </c>
      <c r="G3" s="10" t="s">
        <v>5</v>
      </c>
      <c r="H3" s="11" t="str">
        <f>B3</f>
        <v>Laikas</v>
      </c>
      <c r="I3" s="10" t="s">
        <v>5</v>
      </c>
      <c r="J3" s="11" t="s">
        <v>7</v>
      </c>
      <c r="K3" s="10" t="s">
        <v>5</v>
      </c>
      <c r="L3" s="11" t="s">
        <v>7</v>
      </c>
      <c r="M3" s="10" t="s">
        <v>5</v>
      </c>
      <c r="N3" s="11" t="s">
        <v>7</v>
      </c>
      <c r="O3" s="10" t="s">
        <v>5</v>
      </c>
      <c r="P3" s="11" t="s">
        <v>7</v>
      </c>
      <c r="Q3" s="10" t="s">
        <v>5</v>
      </c>
      <c r="R3" s="11" t="s">
        <v>7</v>
      </c>
      <c r="S3" s="10" t="s">
        <v>5</v>
      </c>
      <c r="T3" s="11" t="s">
        <v>7</v>
      </c>
      <c r="U3" s="10" t="s">
        <v>5</v>
      </c>
    </row>
    <row r="4" spans="1:21" s="7" customFormat="1" ht="33.75" customHeight="1">
      <c r="A4" s="11" t="s">
        <v>25</v>
      </c>
      <c r="B4" s="74">
        <v>0.25</v>
      </c>
      <c r="C4" s="37" t="s">
        <v>30</v>
      </c>
      <c r="D4" s="74">
        <v>0</v>
      </c>
      <c r="E4" s="17"/>
      <c r="F4" s="74">
        <v>0</v>
      </c>
      <c r="G4" s="17"/>
      <c r="H4" s="74">
        <v>0</v>
      </c>
      <c r="I4" s="17"/>
      <c r="J4" s="74">
        <v>0</v>
      </c>
      <c r="K4" s="17"/>
      <c r="L4" s="74">
        <v>0</v>
      </c>
      <c r="M4" s="17"/>
      <c r="N4" s="74">
        <v>0</v>
      </c>
      <c r="O4" s="17"/>
      <c r="P4" s="74">
        <v>0</v>
      </c>
      <c r="Q4" s="17"/>
      <c r="R4" s="74">
        <v>0</v>
      </c>
      <c r="S4" s="17"/>
      <c r="T4" s="74">
        <v>0</v>
      </c>
      <c r="U4" s="17"/>
    </row>
    <row r="5" spans="1:21" s="7" customFormat="1" ht="31.5">
      <c r="A5" s="12" t="s">
        <v>8</v>
      </c>
      <c r="B5" s="74">
        <v>0.25347222222222221</v>
      </c>
      <c r="C5" s="38" t="s">
        <v>31</v>
      </c>
      <c r="D5" s="74">
        <v>0</v>
      </c>
      <c r="E5" s="46"/>
      <c r="F5" s="74">
        <v>0</v>
      </c>
      <c r="G5" s="46"/>
      <c r="H5" s="74">
        <v>0</v>
      </c>
      <c r="I5" s="46"/>
      <c r="J5" s="74">
        <v>0</v>
      </c>
      <c r="K5" s="46"/>
      <c r="L5" s="74">
        <v>0</v>
      </c>
      <c r="M5" s="46"/>
      <c r="N5" s="74">
        <v>0</v>
      </c>
      <c r="O5" s="46"/>
      <c r="P5" s="74">
        <v>0</v>
      </c>
      <c r="Q5" s="46"/>
      <c r="R5" s="74">
        <v>0</v>
      </c>
      <c r="S5" s="46"/>
      <c r="T5" s="74">
        <v>0</v>
      </c>
      <c r="U5" s="8"/>
    </row>
    <row r="6" spans="1:21" s="7" customFormat="1" ht="15.75">
      <c r="A6" s="12" t="s">
        <v>8</v>
      </c>
      <c r="B6" s="74">
        <v>0.41666666666666669</v>
      </c>
      <c r="C6" s="39" t="s">
        <v>26</v>
      </c>
      <c r="D6" s="74">
        <v>0</v>
      </c>
      <c r="E6" s="46"/>
      <c r="F6" s="74">
        <v>0</v>
      </c>
      <c r="G6" s="46"/>
      <c r="H6" s="74">
        <v>0</v>
      </c>
      <c r="I6" s="46"/>
      <c r="J6" s="74">
        <v>0</v>
      </c>
      <c r="K6" s="46"/>
      <c r="L6" s="74">
        <v>0</v>
      </c>
      <c r="M6" s="46"/>
      <c r="N6" s="74">
        <v>0</v>
      </c>
      <c r="O6" s="46"/>
      <c r="P6" s="74">
        <v>0</v>
      </c>
      <c r="Q6" s="46"/>
      <c r="R6" s="74">
        <v>0</v>
      </c>
      <c r="S6" s="46"/>
      <c r="T6" s="74">
        <v>0</v>
      </c>
      <c r="U6" s="8"/>
    </row>
    <row r="7" spans="1:21" s="7" customFormat="1" ht="58.5" customHeight="1">
      <c r="A7" s="12" t="s">
        <v>8</v>
      </c>
      <c r="B7" s="74">
        <v>0.4375</v>
      </c>
      <c r="C7" s="39" t="s">
        <v>32</v>
      </c>
      <c r="D7" s="74">
        <v>0</v>
      </c>
      <c r="E7" s="46"/>
      <c r="F7" s="74">
        <v>0</v>
      </c>
      <c r="G7" s="46"/>
      <c r="H7" s="74">
        <v>0</v>
      </c>
      <c r="I7" s="46"/>
      <c r="J7" s="74">
        <v>0</v>
      </c>
      <c r="K7" s="46"/>
      <c r="L7" s="74">
        <v>0</v>
      </c>
      <c r="M7" s="46"/>
      <c r="N7" s="74">
        <v>0</v>
      </c>
      <c r="O7" s="46"/>
      <c r="P7" s="74">
        <v>0</v>
      </c>
      <c r="Q7" s="46"/>
      <c r="R7" s="74">
        <v>0</v>
      </c>
      <c r="S7" s="46"/>
      <c r="T7" s="74">
        <v>0</v>
      </c>
      <c r="U7" s="8"/>
    </row>
    <row r="8" spans="1:21" s="7" customFormat="1" ht="15.75">
      <c r="A8" s="12" t="s">
        <v>8</v>
      </c>
      <c r="B8" s="74">
        <v>0.45833333333333331</v>
      </c>
      <c r="C8" s="39" t="s">
        <v>98</v>
      </c>
      <c r="D8" s="74">
        <v>0</v>
      </c>
      <c r="E8" s="46"/>
      <c r="F8" s="74">
        <v>0</v>
      </c>
      <c r="G8" s="46"/>
      <c r="H8" s="74">
        <v>0</v>
      </c>
      <c r="I8" s="46"/>
      <c r="J8" s="74">
        <v>0</v>
      </c>
      <c r="K8" s="46"/>
      <c r="L8" s="74">
        <v>0</v>
      </c>
      <c r="M8" s="46"/>
      <c r="N8" s="74">
        <v>0</v>
      </c>
      <c r="O8" s="46"/>
      <c r="P8" s="74">
        <v>0</v>
      </c>
      <c r="Q8" s="46"/>
      <c r="R8" s="74">
        <v>0</v>
      </c>
      <c r="S8" s="46"/>
      <c r="T8" s="74">
        <v>0</v>
      </c>
      <c r="U8" s="8"/>
    </row>
    <row r="9" spans="1:21" s="7" customFormat="1" ht="54.75" customHeight="1">
      <c r="A9" s="12" t="s">
        <v>8</v>
      </c>
      <c r="B9" s="74">
        <v>0.60416666666666663</v>
      </c>
      <c r="C9" s="39" t="s">
        <v>99</v>
      </c>
      <c r="D9" s="74">
        <v>0</v>
      </c>
      <c r="E9" s="46"/>
      <c r="F9" s="74">
        <v>0</v>
      </c>
      <c r="G9" s="46"/>
      <c r="H9" s="74">
        <v>0</v>
      </c>
      <c r="I9" s="46"/>
      <c r="J9" s="74">
        <v>0</v>
      </c>
      <c r="K9" s="46"/>
      <c r="L9" s="74">
        <v>0</v>
      </c>
      <c r="M9" s="46"/>
      <c r="N9" s="74">
        <v>0</v>
      </c>
      <c r="O9" s="46"/>
      <c r="P9" s="74">
        <v>0</v>
      </c>
      <c r="Q9" s="46"/>
      <c r="R9" s="74">
        <v>0</v>
      </c>
      <c r="S9" s="46"/>
      <c r="T9" s="74">
        <v>0</v>
      </c>
      <c r="U9" s="8"/>
    </row>
    <row r="10" spans="1:21" s="7" customFormat="1" ht="46.5" customHeight="1">
      <c r="A10" s="12" t="s">
        <v>8</v>
      </c>
      <c r="B10" s="74">
        <v>0.72916666666666663</v>
      </c>
      <c r="C10" s="39" t="s">
        <v>27</v>
      </c>
      <c r="D10" s="74">
        <v>0</v>
      </c>
      <c r="E10" s="46"/>
      <c r="F10" s="74">
        <v>0</v>
      </c>
      <c r="G10" s="46"/>
      <c r="H10" s="74">
        <v>0</v>
      </c>
      <c r="I10" s="46"/>
      <c r="J10" s="74">
        <v>0</v>
      </c>
      <c r="K10" s="46"/>
      <c r="L10" s="74">
        <v>0</v>
      </c>
      <c r="M10" s="46"/>
      <c r="N10" s="74">
        <v>0</v>
      </c>
      <c r="O10" s="46"/>
      <c r="P10" s="74">
        <v>0</v>
      </c>
      <c r="Q10" s="46"/>
      <c r="R10" s="74">
        <v>0</v>
      </c>
      <c r="S10" s="46"/>
      <c r="T10" s="74">
        <v>0</v>
      </c>
      <c r="U10" s="8"/>
    </row>
    <row r="11" spans="1:21" s="7" customFormat="1" ht="15.75">
      <c r="A11" s="12" t="s">
        <v>8</v>
      </c>
      <c r="B11" s="74">
        <v>0.73958333333333337</v>
      </c>
      <c r="C11" s="39" t="s">
        <v>33</v>
      </c>
      <c r="D11" s="74">
        <v>0</v>
      </c>
      <c r="E11" s="46"/>
      <c r="F11" s="74">
        <v>0</v>
      </c>
      <c r="G11" s="46"/>
      <c r="H11" s="74">
        <v>0</v>
      </c>
      <c r="I11" s="46"/>
      <c r="J11" s="74">
        <v>0</v>
      </c>
      <c r="K11" s="46"/>
      <c r="L11" s="74">
        <v>0</v>
      </c>
      <c r="M11" s="46"/>
      <c r="N11" s="74">
        <v>0</v>
      </c>
      <c r="O11" s="46"/>
      <c r="P11" s="74">
        <v>0</v>
      </c>
      <c r="Q11" s="46"/>
      <c r="R11" s="74">
        <v>0</v>
      </c>
      <c r="S11" s="46"/>
      <c r="T11" s="74">
        <v>0</v>
      </c>
      <c r="U11" s="8"/>
    </row>
    <row r="12" spans="1:21" s="7" customFormat="1" ht="25.5">
      <c r="A12" s="12" t="s">
        <v>8</v>
      </c>
      <c r="B12" s="74">
        <v>0.79166666666666663</v>
      </c>
      <c r="C12" s="39" t="s">
        <v>28</v>
      </c>
      <c r="D12" s="74">
        <v>0</v>
      </c>
      <c r="E12" s="46"/>
      <c r="F12" s="74">
        <v>0</v>
      </c>
      <c r="G12" s="46"/>
      <c r="H12" s="74">
        <v>0</v>
      </c>
      <c r="I12" s="46"/>
      <c r="J12" s="74">
        <v>0</v>
      </c>
      <c r="K12" s="46"/>
      <c r="L12" s="74">
        <v>0</v>
      </c>
      <c r="M12" s="46"/>
      <c r="N12" s="74">
        <v>0</v>
      </c>
      <c r="O12" s="46"/>
      <c r="P12" s="74">
        <v>0</v>
      </c>
      <c r="Q12" s="46"/>
      <c r="R12" s="74">
        <v>0</v>
      </c>
      <c r="S12" s="46"/>
      <c r="T12" s="74">
        <v>0</v>
      </c>
      <c r="U12" s="8"/>
    </row>
    <row r="13" spans="1:21" s="7" customFormat="1" ht="25.5">
      <c r="A13" s="12" t="s">
        <v>8</v>
      </c>
      <c r="B13" s="74">
        <v>0.83333333333333337</v>
      </c>
      <c r="C13" s="39" t="s">
        <v>29</v>
      </c>
      <c r="D13" s="74">
        <v>0</v>
      </c>
      <c r="E13" s="46"/>
      <c r="F13" s="74">
        <v>0</v>
      </c>
      <c r="G13" s="46"/>
      <c r="H13" s="74">
        <v>0</v>
      </c>
      <c r="I13" s="46"/>
      <c r="J13" s="74">
        <v>0</v>
      </c>
      <c r="K13" s="46"/>
      <c r="L13" s="74">
        <v>0</v>
      </c>
      <c r="M13" s="46"/>
      <c r="N13" s="74">
        <v>0</v>
      </c>
      <c r="O13" s="46"/>
      <c r="P13" s="74">
        <v>0</v>
      </c>
      <c r="Q13" s="46"/>
      <c r="R13" s="74">
        <v>0</v>
      </c>
      <c r="S13" s="46"/>
      <c r="T13" s="74">
        <v>0</v>
      </c>
      <c r="U13" s="8"/>
    </row>
    <row r="14" spans="1:21" s="7" customFormat="1" ht="29.25" customHeight="1">
      <c r="A14" s="12" t="s">
        <v>8</v>
      </c>
      <c r="B14" s="74">
        <v>0.91666666666666663</v>
      </c>
      <c r="C14" s="39" t="s">
        <v>100</v>
      </c>
      <c r="D14" s="74">
        <v>0</v>
      </c>
      <c r="E14" s="46"/>
      <c r="F14" s="74">
        <v>0</v>
      </c>
      <c r="G14" s="46"/>
      <c r="H14" s="74">
        <v>0</v>
      </c>
      <c r="I14" s="46"/>
      <c r="J14" s="74">
        <v>0</v>
      </c>
      <c r="K14" s="46"/>
      <c r="L14" s="74">
        <v>0</v>
      </c>
      <c r="M14" s="46"/>
      <c r="N14" s="74">
        <v>0</v>
      </c>
      <c r="O14" s="46"/>
      <c r="P14" s="74">
        <v>0</v>
      </c>
      <c r="Q14" s="46"/>
      <c r="R14" s="74">
        <v>0</v>
      </c>
      <c r="S14" s="46"/>
      <c r="T14" s="74">
        <v>0</v>
      </c>
      <c r="U14" s="8"/>
    </row>
    <row r="15" spans="1:21" s="7" customFormat="1" ht="15.75">
      <c r="A15" s="12" t="s">
        <v>8</v>
      </c>
      <c r="B15" s="74">
        <v>0</v>
      </c>
      <c r="C15" s="1"/>
      <c r="D15" s="74">
        <v>0</v>
      </c>
      <c r="E15" s="46"/>
      <c r="F15" s="74">
        <v>0</v>
      </c>
      <c r="G15" s="46"/>
      <c r="H15" s="74">
        <v>0</v>
      </c>
      <c r="I15" s="46"/>
      <c r="J15" s="74">
        <v>0</v>
      </c>
      <c r="K15" s="46"/>
      <c r="L15" s="74">
        <v>0</v>
      </c>
      <c r="M15" s="46"/>
      <c r="N15" s="74">
        <v>0</v>
      </c>
      <c r="O15" s="46"/>
      <c r="P15" s="74">
        <v>0</v>
      </c>
      <c r="Q15" s="46"/>
      <c r="R15" s="74">
        <v>0</v>
      </c>
      <c r="S15" s="46"/>
      <c r="T15" s="74">
        <v>0</v>
      </c>
      <c r="U15" s="8"/>
    </row>
    <row r="16" spans="1:21" s="7" customFormat="1" ht="15.75">
      <c r="A16" s="12" t="s">
        <v>8</v>
      </c>
      <c r="B16" s="74">
        <v>0</v>
      </c>
      <c r="C16" s="1"/>
      <c r="D16" s="74">
        <v>0</v>
      </c>
      <c r="E16" s="8"/>
      <c r="F16" s="74">
        <v>0</v>
      </c>
      <c r="G16" s="8"/>
      <c r="H16" s="74">
        <v>0</v>
      </c>
      <c r="I16" s="8"/>
      <c r="J16" s="74">
        <v>0</v>
      </c>
      <c r="K16" s="8"/>
      <c r="L16" s="74">
        <v>0</v>
      </c>
      <c r="M16" s="8"/>
      <c r="N16" s="74">
        <v>0</v>
      </c>
      <c r="O16" s="8"/>
      <c r="P16" s="74">
        <v>0</v>
      </c>
      <c r="Q16" s="8"/>
      <c r="R16" s="74">
        <v>0</v>
      </c>
      <c r="S16" s="8"/>
      <c r="T16" s="74">
        <v>0</v>
      </c>
      <c r="U16" s="8"/>
    </row>
    <row r="17" spans="1:21" s="7" customFormat="1" ht="15.75">
      <c r="A17" s="12" t="s">
        <v>8</v>
      </c>
      <c r="B17" s="74">
        <v>0</v>
      </c>
      <c r="C17" s="1"/>
      <c r="D17" s="74">
        <v>0</v>
      </c>
      <c r="E17" s="8"/>
      <c r="F17" s="74">
        <v>0</v>
      </c>
      <c r="G17" s="8"/>
      <c r="H17" s="74">
        <v>0</v>
      </c>
      <c r="I17" s="8"/>
      <c r="J17" s="74">
        <v>0</v>
      </c>
      <c r="K17" s="8"/>
      <c r="L17" s="74">
        <v>0</v>
      </c>
      <c r="M17" s="8"/>
      <c r="N17" s="74">
        <v>0</v>
      </c>
      <c r="O17" s="8"/>
      <c r="P17" s="74">
        <v>0</v>
      </c>
      <c r="Q17" s="8"/>
      <c r="R17" s="74">
        <v>0</v>
      </c>
      <c r="S17" s="8"/>
      <c r="T17" s="74">
        <v>0</v>
      </c>
      <c r="U17" s="8"/>
    </row>
    <row r="18" spans="1:21" s="9" customFormat="1" ht="22.5" customHeight="1">
      <c r="A18" s="11" t="s">
        <v>24</v>
      </c>
      <c r="B18" s="74">
        <v>0</v>
      </c>
      <c r="C18" s="16"/>
      <c r="D18" s="74">
        <v>0</v>
      </c>
      <c r="E18" s="15"/>
      <c r="F18" s="74">
        <v>0</v>
      </c>
      <c r="G18" s="15"/>
      <c r="H18" s="74">
        <v>0</v>
      </c>
      <c r="I18" s="15"/>
      <c r="J18" s="74">
        <v>0</v>
      </c>
      <c r="K18" s="15"/>
      <c r="L18" s="74">
        <v>0</v>
      </c>
      <c r="M18" s="15"/>
      <c r="N18" s="74">
        <v>0</v>
      </c>
      <c r="O18" s="15"/>
      <c r="P18" s="74">
        <v>0</v>
      </c>
      <c r="Q18" s="15"/>
      <c r="R18" s="74">
        <v>0</v>
      </c>
      <c r="S18" s="15"/>
      <c r="T18" s="74">
        <v>0</v>
      </c>
      <c r="U18" s="15"/>
    </row>
    <row r="19" spans="1:21" s="43" customFormat="1" ht="47.25" customHeight="1">
      <c r="A19" s="40" t="s">
        <v>37</v>
      </c>
      <c r="B19" s="41"/>
      <c r="C19" s="42" t="s">
        <v>38</v>
      </c>
      <c r="D19" s="41"/>
      <c r="E19" s="42"/>
      <c r="F19" s="41"/>
      <c r="G19" s="42"/>
      <c r="H19" s="41"/>
      <c r="I19" s="42"/>
      <c r="J19" s="41"/>
      <c r="K19" s="42"/>
      <c r="L19" s="41"/>
      <c r="M19" s="42"/>
      <c r="N19" s="41"/>
      <c r="O19" s="42"/>
      <c r="P19" s="41"/>
      <c r="Q19" s="42"/>
      <c r="R19" s="41"/>
      <c r="S19" s="42"/>
      <c r="T19" s="41"/>
      <c r="U19" s="42"/>
    </row>
    <row r="20" spans="1:21" ht="22.5" customHeight="1">
      <c r="A20" s="11" t="s">
        <v>6</v>
      </c>
      <c r="B20" s="83"/>
      <c r="C20" s="84"/>
      <c r="D20" s="83"/>
      <c r="E20" s="84"/>
      <c r="F20" s="83"/>
      <c r="G20" s="84"/>
      <c r="H20" s="83"/>
      <c r="I20" s="84"/>
      <c r="J20" s="83"/>
      <c r="K20" s="84"/>
      <c r="L20" s="83"/>
      <c r="M20" s="84"/>
      <c r="N20" s="83"/>
      <c r="O20" s="84"/>
      <c r="P20" s="83"/>
      <c r="Q20" s="84"/>
      <c r="R20" s="83"/>
      <c r="S20" s="84"/>
      <c r="T20" s="83"/>
      <c r="U20" s="84"/>
    </row>
    <row r="21" spans="1:21">
      <c r="A21" s="81"/>
      <c r="B21" s="77" t="s">
        <v>21</v>
      </c>
      <c r="C21" s="78"/>
      <c r="D21" s="78"/>
      <c r="E21" s="78"/>
      <c r="F21" s="78"/>
      <c r="G21" s="78"/>
      <c r="H21" s="78"/>
      <c r="I21" s="78"/>
      <c r="J21" s="78"/>
      <c r="K21" s="78"/>
      <c r="L21" s="78"/>
      <c r="M21" s="78"/>
      <c r="N21" s="78"/>
      <c r="O21" s="78"/>
      <c r="P21" s="78"/>
      <c r="Q21" s="78"/>
      <c r="R21" s="78"/>
      <c r="S21" s="78"/>
      <c r="T21" s="78"/>
      <c r="U21" s="78"/>
    </row>
    <row r="22" spans="1:21">
      <c r="A22" s="82"/>
      <c r="B22" s="14" t="s">
        <v>9</v>
      </c>
      <c r="C22" s="14" t="s">
        <v>3</v>
      </c>
      <c r="D22" s="33" t="s">
        <v>20</v>
      </c>
      <c r="E22" s="14" t="s">
        <v>3</v>
      </c>
      <c r="F22" s="14" t="s">
        <v>4</v>
      </c>
      <c r="G22" s="14" t="s">
        <v>3</v>
      </c>
      <c r="H22" s="14" t="s">
        <v>4</v>
      </c>
      <c r="I22" s="14" t="s">
        <v>3</v>
      </c>
      <c r="J22" s="14" t="s">
        <v>4</v>
      </c>
      <c r="K22" s="14" t="s">
        <v>3</v>
      </c>
      <c r="L22" s="14" t="s">
        <v>4</v>
      </c>
      <c r="M22" s="14" t="s">
        <v>3</v>
      </c>
      <c r="N22" s="14" t="s">
        <v>4</v>
      </c>
      <c r="O22" s="14" t="s">
        <v>3</v>
      </c>
      <c r="P22" s="14" t="s">
        <v>4</v>
      </c>
      <c r="Q22" s="14" t="s">
        <v>3</v>
      </c>
      <c r="R22" s="14" t="s">
        <v>4</v>
      </c>
      <c r="S22" s="14" t="s">
        <v>3</v>
      </c>
      <c r="T22" s="14" t="s">
        <v>4</v>
      </c>
      <c r="U22" s="14" t="s">
        <v>3</v>
      </c>
    </row>
    <row r="23" spans="1:21" ht="15.75">
      <c r="A23" s="11" t="s">
        <v>0</v>
      </c>
      <c r="B23" s="3">
        <v>0.6</v>
      </c>
      <c r="C23" s="79">
        <f>B23+B24</f>
        <v>0.6</v>
      </c>
      <c r="D23" s="3"/>
      <c r="E23" s="75">
        <f>D23+D24</f>
        <v>0</v>
      </c>
      <c r="F23" s="3"/>
      <c r="G23" s="75">
        <f>F23+F24</f>
        <v>0</v>
      </c>
      <c r="H23" s="3"/>
      <c r="I23" s="75">
        <f>H23+H24</f>
        <v>0</v>
      </c>
      <c r="J23" s="3"/>
      <c r="K23" s="75">
        <f>J23+J24</f>
        <v>0</v>
      </c>
      <c r="L23" s="3"/>
      <c r="M23" s="75">
        <f>L23+L24</f>
        <v>0</v>
      </c>
      <c r="N23" s="3"/>
      <c r="O23" s="75">
        <f>N23+N24</f>
        <v>0</v>
      </c>
      <c r="P23" s="3"/>
      <c r="Q23" s="75">
        <f>P23+P24</f>
        <v>0</v>
      </c>
      <c r="R23" s="3"/>
      <c r="S23" s="75">
        <f>R23+R24</f>
        <v>0</v>
      </c>
      <c r="T23" s="3"/>
      <c r="U23" s="75">
        <f>T23+T24</f>
        <v>0</v>
      </c>
    </row>
    <row r="24" spans="1:21" ht="15.75">
      <c r="A24" s="11" t="s">
        <v>18</v>
      </c>
      <c r="B24" s="3"/>
      <c r="C24" s="80"/>
      <c r="D24" s="3"/>
      <c r="E24" s="76"/>
      <c r="F24" s="3"/>
      <c r="G24" s="76"/>
      <c r="H24" s="3"/>
      <c r="I24" s="76"/>
      <c r="J24" s="3"/>
      <c r="K24" s="76"/>
      <c r="L24" s="3"/>
      <c r="M24" s="76"/>
      <c r="N24" s="3"/>
      <c r="O24" s="76"/>
      <c r="P24" s="3"/>
      <c r="Q24" s="76"/>
      <c r="R24" s="3"/>
      <c r="S24" s="76"/>
      <c r="T24" s="3"/>
      <c r="U24" s="76"/>
    </row>
    <row r="25" spans="1:21">
      <c r="A25" s="13"/>
      <c r="B25" s="77" t="s">
        <v>22</v>
      </c>
      <c r="C25" s="78"/>
      <c r="D25" s="78"/>
      <c r="E25" s="78"/>
      <c r="F25" s="78"/>
      <c r="G25" s="78"/>
      <c r="H25" s="78"/>
      <c r="I25" s="78"/>
      <c r="J25" s="78"/>
      <c r="K25" s="78"/>
      <c r="L25" s="78"/>
      <c r="M25" s="78"/>
      <c r="N25" s="78"/>
      <c r="O25" s="78"/>
      <c r="P25" s="78"/>
      <c r="Q25" s="78"/>
      <c r="R25" s="78"/>
      <c r="S25" s="78"/>
      <c r="T25" s="78"/>
      <c r="U25" s="78"/>
    </row>
    <row r="26" spans="1:21" ht="31.5">
      <c r="A26" s="11" t="s">
        <v>1</v>
      </c>
      <c r="B26" s="3">
        <v>2</v>
      </c>
      <c r="C26" s="44" t="s">
        <v>34</v>
      </c>
      <c r="D26" s="3"/>
      <c r="E26" s="5"/>
      <c r="F26" s="3"/>
      <c r="G26" s="5"/>
      <c r="H26" s="3"/>
      <c r="I26" s="5"/>
      <c r="J26" s="3"/>
      <c r="K26" s="5"/>
      <c r="L26" s="3"/>
      <c r="M26" s="5"/>
      <c r="N26" s="3"/>
      <c r="O26" s="5"/>
      <c r="P26" s="3"/>
      <c r="Q26" s="5"/>
      <c r="R26" s="3"/>
      <c r="S26" s="5"/>
      <c r="T26" s="3"/>
      <c r="U26" s="5"/>
    </row>
    <row r="27" spans="1:21" ht="15.75">
      <c r="A27" s="11" t="s">
        <v>10</v>
      </c>
      <c r="B27" s="3">
        <v>0.3</v>
      </c>
      <c r="C27" s="44" t="s">
        <v>35</v>
      </c>
      <c r="D27" s="3"/>
      <c r="E27" s="5"/>
      <c r="F27" s="3"/>
      <c r="G27" s="5"/>
      <c r="H27" s="3"/>
      <c r="I27" s="5"/>
      <c r="J27" s="3"/>
      <c r="K27" s="5"/>
      <c r="L27" s="3"/>
      <c r="M27" s="5"/>
      <c r="N27" s="3"/>
      <c r="O27" s="5"/>
      <c r="P27" s="3"/>
      <c r="Q27" s="5"/>
      <c r="R27" s="3"/>
      <c r="S27" s="5"/>
      <c r="T27" s="3"/>
      <c r="U27" s="5"/>
    </row>
    <row r="28" spans="1:21" ht="15.75">
      <c r="A28" s="11" t="s">
        <v>2</v>
      </c>
      <c r="B28" s="3">
        <v>0.3</v>
      </c>
      <c r="C28" s="44" t="s">
        <v>36</v>
      </c>
      <c r="D28" s="4"/>
      <c r="E28" s="6"/>
      <c r="F28" s="4"/>
      <c r="G28" s="6"/>
      <c r="H28" s="4"/>
      <c r="I28" s="6"/>
      <c r="J28" s="4"/>
      <c r="K28" s="6"/>
      <c r="L28" s="4"/>
      <c r="M28" s="6"/>
      <c r="N28" s="4"/>
      <c r="O28" s="6"/>
      <c r="P28" s="4"/>
      <c r="Q28" s="6"/>
      <c r="R28" s="4"/>
      <c r="S28" s="6"/>
      <c r="T28" s="4"/>
      <c r="U28" s="6"/>
    </row>
    <row r="29" spans="1:21">
      <c r="A29" s="32" t="e">
        <f>#REF!</f>
        <v>#REF!</v>
      </c>
    </row>
  </sheetData>
  <protectedRanges>
    <protectedRange sqref="D25 F25 H25 J25 L25 N25 P25" name="Range2"/>
  </protectedRanges>
  <mergeCells count="35">
    <mergeCell ref="O23:O24"/>
    <mergeCell ref="Q23:Q24"/>
    <mergeCell ref="S23:S24"/>
    <mergeCell ref="U23:U24"/>
    <mergeCell ref="B25:U25"/>
    <mergeCell ref="C23:C24"/>
    <mergeCell ref="E23:E24"/>
    <mergeCell ref="G23:G24"/>
    <mergeCell ref="I23:I24"/>
    <mergeCell ref="K23:K24"/>
    <mergeCell ref="M23:M24"/>
    <mergeCell ref="N20:O20"/>
    <mergeCell ref="P20:Q20"/>
    <mergeCell ref="R20:S20"/>
    <mergeCell ref="T20:U20"/>
    <mergeCell ref="A21:A22"/>
    <mergeCell ref="B21:U21"/>
    <mergeCell ref="B20:C20"/>
    <mergeCell ref="D20:E20"/>
    <mergeCell ref="F20:G20"/>
    <mergeCell ref="H20:I20"/>
    <mergeCell ref="J20:K20"/>
    <mergeCell ref="L20:M20"/>
    <mergeCell ref="J2:K2"/>
    <mergeCell ref="L2:M2"/>
    <mergeCell ref="N2:O2"/>
    <mergeCell ref="P2:Q2"/>
    <mergeCell ref="R2:S2"/>
    <mergeCell ref="T2:U2"/>
    <mergeCell ref="A1:B1"/>
    <mergeCell ref="E1:H1"/>
    <mergeCell ref="B2:C2"/>
    <mergeCell ref="D2:E2"/>
    <mergeCell ref="F2:G2"/>
    <mergeCell ref="H2:I2"/>
  </mergeCells>
  <conditionalFormatting sqref="B5">
    <cfRule type="expression" dxfId="51" priority="46" stopIfTrue="1">
      <formula>B5-B4&gt;0.042</formula>
    </cfRule>
  </conditionalFormatting>
  <conditionalFormatting sqref="B5:B18">
    <cfRule type="cellIs" dxfId="50" priority="45" stopIfTrue="1" operator="equal">
      <formula>0</formula>
    </cfRule>
  </conditionalFormatting>
  <conditionalFormatting sqref="B6:B17">
    <cfRule type="expression" dxfId="49" priority="47" stopIfTrue="1">
      <formula>(B6-B5)&lt;0.1</formula>
    </cfRule>
    <cfRule type="expression" dxfId="48" priority="48" stopIfTrue="1">
      <formula>(B6-B5)&gt;0.125</formula>
    </cfRule>
  </conditionalFormatting>
  <conditionalFormatting sqref="B18">
    <cfRule type="cellIs" dxfId="47" priority="49" stopIfTrue="1" operator="greaterThan">
      <formula>0.958333333333333</formula>
    </cfRule>
  </conditionalFormatting>
  <conditionalFormatting sqref="B19 D19 F19 H19 J19 L19 N19 P19 R19 T19">
    <cfRule type="expression" dxfId="46" priority="50" stopIfTrue="1">
      <formula>IF(B19&lt;&gt;0,(B19-B18)&lt;0.104,)</formula>
    </cfRule>
  </conditionalFormatting>
  <conditionalFormatting sqref="C23:C24 E23:E24 G23:G24 I23:I24 K23:K24 M23:M24 O23:O24 Q23:Q24 S23:S24 U23:U24">
    <cfRule type="cellIs" dxfId="45" priority="51" stopIfTrue="1" operator="between">
      <formula>0.1</formula>
      <formula>$A$29</formula>
    </cfRule>
    <cfRule type="cellIs" dxfId="44" priority="52" stopIfTrue="1" operator="greaterThanOrEqual">
      <formula>$A$29</formula>
    </cfRule>
  </conditionalFormatting>
  <conditionalFormatting sqref="D5">
    <cfRule type="expression" dxfId="43" priority="25" stopIfTrue="1">
      <formula>AND(D5-D4&gt;0.042, D5&lt;&gt;0, D4&lt;&gt;0)</formula>
    </cfRule>
  </conditionalFormatting>
  <conditionalFormatting sqref="D6:D17">
    <cfRule type="expression" dxfId="42" priority="42" stopIfTrue="1">
      <formula>AND(D6-D5&lt;0.1, D6&lt;&gt;0, D5&lt;&gt;0)</formula>
    </cfRule>
    <cfRule type="expression" dxfId="41" priority="43" stopIfTrue="1">
      <formula>AND(D6-D5&gt;0.125, D6&lt;&gt;0, D5&lt;&gt;0)</formula>
    </cfRule>
  </conditionalFormatting>
  <conditionalFormatting sqref="D18">
    <cfRule type="cellIs" dxfId="40" priority="44" stopIfTrue="1" operator="greaterThan">
      <formula>0.958333333333333</formula>
    </cfRule>
  </conditionalFormatting>
  <conditionalFormatting sqref="F5">
    <cfRule type="expression" dxfId="39" priority="22" stopIfTrue="1">
      <formula>AND(F5-F4&gt;0.042, F5&lt;&gt;0, F4&lt;&gt;0)</formula>
    </cfRule>
  </conditionalFormatting>
  <conditionalFormatting sqref="F6:F17">
    <cfRule type="expression" dxfId="38" priority="23" stopIfTrue="1">
      <formula>AND(F6-F5&lt;0.1, F6&lt;&gt;0, F5&lt;&gt;0)</formula>
    </cfRule>
    <cfRule type="expression" dxfId="37" priority="24" stopIfTrue="1">
      <formula>AND(F6-F5&gt;0.125, F6&lt;&gt;0, F5&lt;&gt;0)</formula>
    </cfRule>
  </conditionalFormatting>
  <conditionalFormatting sqref="F18">
    <cfRule type="cellIs" dxfId="36" priority="40" stopIfTrue="1" operator="equal">
      <formula>0</formula>
    </cfRule>
    <cfRule type="cellIs" dxfId="35" priority="41" stopIfTrue="1" operator="greaterThan">
      <formula>0.958333333333333</formula>
    </cfRule>
  </conditionalFormatting>
  <conditionalFormatting sqref="H5">
    <cfRule type="expression" dxfId="34" priority="19" stopIfTrue="1">
      <formula>AND(H5-H4&gt;0.042, H5&lt;&gt;0, H4&lt;&gt;0)</formula>
    </cfRule>
  </conditionalFormatting>
  <conditionalFormatting sqref="H6:H17">
    <cfRule type="expression" dxfId="33" priority="20" stopIfTrue="1">
      <formula>AND(H6-H5&lt;0.1, H6&lt;&gt;0, H5&lt;&gt;0)</formula>
    </cfRule>
    <cfRule type="expression" dxfId="32" priority="21" stopIfTrue="1">
      <formula>AND(H6-H5&gt;0.125, H6&lt;&gt;0, H5&lt;&gt;0)</formula>
    </cfRule>
  </conditionalFormatting>
  <conditionalFormatting sqref="H18">
    <cfRule type="cellIs" dxfId="31" priority="38" stopIfTrue="1" operator="equal">
      <formula>0</formula>
    </cfRule>
    <cfRule type="cellIs" dxfId="30" priority="39" stopIfTrue="1" operator="greaterThan">
      <formula>0.958333333333333</formula>
    </cfRule>
  </conditionalFormatting>
  <conditionalFormatting sqref="J5">
    <cfRule type="expression" dxfId="29" priority="16" stopIfTrue="1">
      <formula>AND(J5-J4&gt;0.042, J5&lt;&gt;0, J4&lt;&gt;0)</formula>
    </cfRule>
  </conditionalFormatting>
  <conditionalFormatting sqref="J6:J17">
    <cfRule type="expression" dxfId="28" priority="17" stopIfTrue="1">
      <formula>AND(J6-J5&lt;0.1, J6&lt;&gt;0, J5&lt;&gt;0)</formula>
    </cfRule>
    <cfRule type="expression" dxfId="27" priority="18" stopIfTrue="1">
      <formula>AND(J6-J5&gt;0.125, J6&lt;&gt;0, J5&lt;&gt;0)</formula>
    </cfRule>
  </conditionalFormatting>
  <conditionalFormatting sqref="J18">
    <cfRule type="cellIs" dxfId="26" priority="36" stopIfTrue="1" operator="equal">
      <formula>0</formula>
    </cfRule>
    <cfRule type="cellIs" dxfId="25" priority="37" stopIfTrue="1" operator="greaterThan">
      <formula>0.958333333333333</formula>
    </cfRule>
  </conditionalFormatting>
  <conditionalFormatting sqref="L5">
    <cfRule type="expression" dxfId="24" priority="13" stopIfTrue="1">
      <formula>AND(L5-L4&gt;0.042, L5&lt;&gt;0, L4&lt;&gt;0)</formula>
    </cfRule>
  </conditionalFormatting>
  <conditionalFormatting sqref="L6:L17">
    <cfRule type="expression" dxfId="23" priority="14" stopIfTrue="1">
      <formula>AND(L6-L5&lt;0.1, L6&lt;&gt;0, L5&lt;&gt;0)</formula>
    </cfRule>
    <cfRule type="expression" dxfId="22" priority="15" stopIfTrue="1">
      <formula>AND(L6-L5&gt;0.125, L6&lt;&gt;0, L5&lt;&gt;0)</formula>
    </cfRule>
  </conditionalFormatting>
  <conditionalFormatting sqref="L18">
    <cfRule type="cellIs" dxfId="21" priority="34" stopIfTrue="1" operator="equal">
      <formula>0</formula>
    </cfRule>
    <cfRule type="cellIs" dxfId="20" priority="35" stopIfTrue="1" operator="greaterThan">
      <formula>0.958333333333333</formula>
    </cfRule>
  </conditionalFormatting>
  <conditionalFormatting sqref="N5">
    <cfRule type="expression" dxfId="19" priority="10" stopIfTrue="1">
      <formula>AND(N5-N4&gt;0.042, N5&lt;&gt;0, N4&lt;&gt;0)</formula>
    </cfRule>
  </conditionalFormatting>
  <conditionalFormatting sqref="N6:N17">
    <cfRule type="expression" dxfId="18" priority="11" stopIfTrue="1">
      <formula>AND(N6-N5&lt;0.1, N6&lt;&gt;0, N5&lt;&gt;0)</formula>
    </cfRule>
    <cfRule type="expression" dxfId="17" priority="12" stopIfTrue="1">
      <formula>AND(N6-N5&gt;0.125, N6&lt;&gt;0, N5&lt;&gt;0)</formula>
    </cfRule>
  </conditionalFormatting>
  <conditionalFormatting sqref="N18">
    <cfRule type="cellIs" dxfId="16" priority="32" stopIfTrue="1" operator="equal">
      <formula>0</formula>
    </cfRule>
    <cfRule type="cellIs" dxfId="15" priority="33" stopIfTrue="1" operator="greaterThan">
      <formula>0.958333333333333</formula>
    </cfRule>
  </conditionalFormatting>
  <conditionalFormatting sqref="P5">
    <cfRule type="expression" dxfId="14" priority="7" stopIfTrue="1">
      <formula>AND(P5-P4&gt;0.042, P5&lt;&gt;0, P4&lt;&gt;0)</formula>
    </cfRule>
  </conditionalFormatting>
  <conditionalFormatting sqref="P6:P17">
    <cfRule type="expression" dxfId="13" priority="8" stopIfTrue="1">
      <formula>AND(P6-P5&lt;0.1, P6&lt;&gt;0, P5&lt;&gt;0)</formula>
    </cfRule>
    <cfRule type="expression" dxfId="12" priority="9" stopIfTrue="1">
      <formula>AND(P6-P5&gt;0.125, P6&lt;&gt;0, P5&lt;&gt;0)</formula>
    </cfRule>
  </conditionalFormatting>
  <conditionalFormatting sqref="P18">
    <cfRule type="cellIs" dxfId="11" priority="30" stopIfTrue="1" operator="equal">
      <formula>0</formula>
    </cfRule>
    <cfRule type="cellIs" dxfId="10" priority="31" stopIfTrue="1" operator="greaterThan">
      <formula>0.958333333333333</formula>
    </cfRule>
  </conditionalFormatting>
  <conditionalFormatting sqref="R5">
    <cfRule type="expression" dxfId="9" priority="4" stopIfTrue="1">
      <formula>AND(R5-R4&gt;0.042, R5&lt;&gt;0, R4&lt;&gt;0)</formula>
    </cfRule>
  </conditionalFormatting>
  <conditionalFormatting sqref="R6:R17">
    <cfRule type="expression" dxfId="8" priority="5" stopIfTrue="1">
      <formula>AND(R6-R5&lt;0.1, R6&lt;&gt;0, R5&lt;&gt;0)</formula>
    </cfRule>
    <cfRule type="expression" dxfId="7" priority="6" stopIfTrue="1">
      <formula>AND(R6-R5&gt;0.125, R6&lt;&gt;0, R5&lt;&gt;0)</formula>
    </cfRule>
  </conditionalFormatting>
  <conditionalFormatting sqref="R18">
    <cfRule type="cellIs" dxfId="6" priority="28" stopIfTrue="1" operator="equal">
      <formula>0</formula>
    </cfRule>
    <cfRule type="cellIs" dxfId="5" priority="29" stopIfTrue="1" operator="greaterThan">
      <formula>0.958333333333333</formula>
    </cfRule>
  </conditionalFormatting>
  <conditionalFormatting sqref="T5">
    <cfRule type="expression" dxfId="4" priority="1" stopIfTrue="1">
      <formula>AND(T5-T4&gt;0.042, T5&lt;&gt;0, T4&lt;&gt;0)</formula>
    </cfRule>
  </conditionalFormatting>
  <conditionalFormatting sqref="T6:T17">
    <cfRule type="expression" dxfId="3" priority="2" stopIfTrue="1">
      <formula>AND(T6-T5&lt;0.1, T6&lt;&gt;0, T5&lt;&gt;0)</formula>
    </cfRule>
    <cfRule type="expression" dxfId="2" priority="3" stopIfTrue="1">
      <formula>AND(T6-T5&gt;0.125, T6&lt;&gt;0, T5&lt;&gt;0)</formula>
    </cfRule>
  </conditionalFormatting>
  <conditionalFormatting sqref="T18">
    <cfRule type="cellIs" dxfId="1" priority="26" stopIfTrue="1" operator="equal">
      <formula>0</formula>
    </cfRule>
    <cfRule type="cellIs" dxfId="0" priority="27" stopIfTrue="1" operator="greaterThan">
      <formula>0.958333333333333</formula>
    </cfRule>
  </conditionalFormatting>
  <pageMargins left="0.42" right="0.22" top="0.5" bottom="0.22" header="0.5" footer="0.22"/>
  <pageSetup paperSize="9" orientation="landscape" r:id="rId1"/>
  <headerFooter alignWithMargins="0"/>
  <legacy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63C69-DDCC-4C50-925C-D9977A56340A}">
  <sheetPr codeName="Sheet7"/>
  <dimension ref="A1:B35"/>
  <sheetViews>
    <sheetView workbookViewId="0">
      <selection activeCell="A3" sqref="A3"/>
    </sheetView>
  </sheetViews>
  <sheetFormatPr defaultRowHeight="12.75"/>
  <cols>
    <col min="1" max="1" width="74" style="21" customWidth="1"/>
    <col min="2" max="2" width="39.28515625" style="31" customWidth="1"/>
    <col min="3" max="16384" width="9.140625" style="19"/>
  </cols>
  <sheetData>
    <row r="1" spans="1:2" ht="76.5">
      <c r="A1" s="21" t="s">
        <v>14</v>
      </c>
    </row>
    <row r="2" spans="1:2" ht="38.25">
      <c r="A2" s="21" t="s">
        <v>13</v>
      </c>
    </row>
    <row r="3" spans="1:2" ht="38.25">
      <c r="A3" s="21" t="s">
        <v>12</v>
      </c>
    </row>
    <row r="4" spans="1:2" ht="51">
      <c r="A4" s="21" t="s">
        <v>11</v>
      </c>
    </row>
    <row r="5" spans="1:2" ht="89.25">
      <c r="A5" s="23" t="s">
        <v>15</v>
      </c>
      <c r="B5" s="26"/>
    </row>
    <row r="6" spans="1:2" ht="89.25">
      <c r="A6" s="23" t="s">
        <v>16</v>
      </c>
      <c r="B6" s="26"/>
    </row>
    <row r="7" spans="1:2" ht="89.25">
      <c r="A7" s="21" t="s">
        <v>17</v>
      </c>
    </row>
    <row r="8" spans="1:2">
      <c r="A8" s="23"/>
      <c r="B8" s="26"/>
    </row>
    <row r="9" spans="1:2">
      <c r="A9" s="21" t="e">
        <f>IF(#REF!&lt;18.5,'KMI tekstai'!A1,IF(#REF!&lt;25,'KMI tekstai'!A2,IF(#REF!&lt;27,'KMI tekstai'!A3,IF(#REF!&lt;29,'KMI tekstai'!A4,IF(#REF!&lt;35,'KMI tekstai'!A5,IF(#REF!&lt;40,'KMI tekstai'!A6,'KMI tekstai'!A7))))))</f>
        <v>#REF!</v>
      </c>
    </row>
    <row r="10" spans="1:2">
      <c r="A10" s="22"/>
      <c r="B10" s="26"/>
    </row>
    <row r="12" spans="1:2">
      <c r="A12" s="23"/>
      <c r="B12" s="26"/>
    </row>
    <row r="13" spans="1:2">
      <c r="A13" s="23"/>
      <c r="B13" s="26"/>
    </row>
    <row r="15" spans="1:2">
      <c r="A15" s="22"/>
      <c r="B15" s="26"/>
    </row>
    <row r="17" spans="1:2">
      <c r="A17" s="23"/>
      <c r="B17" s="26"/>
    </row>
    <row r="18" spans="1:2">
      <c r="A18" s="23"/>
      <c r="B18" s="26"/>
    </row>
    <row r="20" spans="1:2">
      <c r="A20" s="24"/>
      <c r="B20" s="27"/>
    </row>
    <row r="21" spans="1:2">
      <c r="A21" s="25"/>
      <c r="B21" s="26"/>
    </row>
    <row r="22" spans="1:2">
      <c r="A22" s="25"/>
      <c r="B22" s="26"/>
    </row>
    <row r="23" spans="1:2">
      <c r="A23" s="20"/>
      <c r="B23" s="28"/>
    </row>
    <row r="24" spans="1:2">
      <c r="A24" s="24"/>
      <c r="B24" s="29"/>
    </row>
    <row r="25" spans="1:2">
      <c r="B25" s="29"/>
    </row>
    <row r="26" spans="1:2">
      <c r="A26" s="23"/>
      <c r="B26" s="29"/>
    </row>
    <row r="27" spans="1:2">
      <c r="A27" s="20"/>
      <c r="B27" s="29"/>
    </row>
    <row r="28" spans="1:2">
      <c r="A28" s="24"/>
      <c r="B28" s="29"/>
    </row>
    <row r="29" spans="1:2">
      <c r="B29" s="29"/>
    </row>
    <row r="30" spans="1:2">
      <c r="A30" s="23"/>
      <c r="B30" s="30"/>
    </row>
    <row r="31" spans="1:2">
      <c r="A31" s="20"/>
      <c r="B31" s="30"/>
    </row>
    <row r="32" spans="1:2">
      <c r="A32" s="24"/>
      <c r="B32" s="30"/>
    </row>
    <row r="33" spans="1:2">
      <c r="B33" s="30"/>
    </row>
    <row r="34" spans="1:2">
      <c r="A34" s="23"/>
      <c r="B34" s="30"/>
    </row>
    <row r="35" spans="1:2">
      <c r="B35" s="30"/>
    </row>
  </sheetData>
  <phoneticPr fontId="4" type="noConversion"/>
  <pageMargins left="0.75" right="0.75" top="1" bottom="1" header="0.5" footer="0.5"/>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20</vt:i4>
      </vt:variant>
    </vt:vector>
  </HeadingPairs>
  <TitlesOfParts>
    <vt:vector size="20" baseType="lpstr">
      <vt:lpstr>Svorio fiksavimas</vt:lpstr>
      <vt:lpstr>Apimtys</vt:lpstr>
      <vt:lpstr>Kaip pildyti MD</vt:lpstr>
      <vt:lpstr>1 SAVAITĖ</vt:lpstr>
      <vt:lpstr>2 SAVAITĖ </vt:lpstr>
      <vt:lpstr>3 SAVAITĖ </vt:lpstr>
      <vt:lpstr>4 SAVAITĖ </vt:lpstr>
      <vt:lpstr>5 SAVAITĖ </vt:lpstr>
      <vt:lpstr>6 SAVAITĖ </vt:lpstr>
      <vt:lpstr>7 SAVAITĖ </vt:lpstr>
      <vt:lpstr>8 SAVAITĖ </vt:lpstr>
      <vt:lpstr>9 SAVAITĖ </vt:lpstr>
      <vt:lpstr>10 SAVAITĖ </vt:lpstr>
      <vt:lpstr>11 SAVAITĖ </vt:lpstr>
      <vt:lpstr>12 SAVAITĖ </vt:lpstr>
      <vt:lpstr>13 SAVAITĖ </vt:lpstr>
      <vt:lpstr>14 SAVAITĖ </vt:lpstr>
      <vt:lpstr>15 SAVAITĖ</vt:lpstr>
      <vt:lpstr>16 SAVAITĖ </vt:lpstr>
      <vt:lpstr>KMI tekstai</vt:lpstr>
    </vt:vector>
  </TitlesOfParts>
  <Company>ms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vaidute</dc:creator>
  <cp:lastModifiedBy>Egidija Indulytė</cp:lastModifiedBy>
  <cp:lastPrinted>2011-03-30T05:54:16Z</cp:lastPrinted>
  <dcterms:created xsi:type="dcterms:W3CDTF">2009-12-28T23:28:15Z</dcterms:created>
  <dcterms:modified xsi:type="dcterms:W3CDTF">2026-03-19T09:13:01Z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